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ental\Supplemental Dental Contrcting\2024 Supp dental Contracting\"/>
    </mc:Choice>
  </mc:AlternateContent>
  <xr:revisionPtr revIDLastSave="0" documentId="8_{A604E500-3229-4C89-A5FB-C62F61CD8A0A}" xr6:coauthVersionLast="47" xr6:coauthVersionMax="47" xr10:uidLastSave="{00000000-0000-0000-0000-000000000000}"/>
  <bookViews>
    <workbookView xWindow="-103" yWindow="-103" windowWidth="22149" windowHeight="11949" tabRatio="702" firstSheet="5" activeTab="6" xr2:uid="{956EE679-E4B4-4A4A-B840-D870A4F90091}"/>
  </bookViews>
  <sheets>
    <sheet name="Preventive Plan - Actives" sheetId="1" r:id="rId1"/>
    <sheet name="Preventive Plan - Retirees" sheetId="4" r:id="rId2"/>
    <sheet name="Select Plan - Actives" sheetId="2" r:id="rId3"/>
    <sheet name="Select Plan - Retirees" sheetId="5" r:id="rId4"/>
    <sheet name="Select Plus Plan - Actives" sheetId="3" r:id="rId5"/>
    <sheet name="Select Plus Plan - Retirees" sheetId="6" r:id="rId6"/>
    <sheet name="Tota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C28" i="4"/>
  <c r="C29" i="4"/>
  <c r="C28" i="2"/>
  <c r="C30" i="5"/>
  <c r="C32" i="5" s="1"/>
  <c r="C28" i="5"/>
  <c r="C28" i="6"/>
  <c r="C28" i="3"/>
  <c r="G5" i="7"/>
  <c r="G8" i="7"/>
  <c r="G7" i="7"/>
  <c r="G6" i="7"/>
  <c r="D5" i="7"/>
  <c r="G3" i="7"/>
  <c r="G4" i="7" s="1"/>
  <c r="D7" i="7"/>
  <c r="D6" i="7"/>
  <c r="D8" i="7" s="1"/>
  <c r="D3" i="7"/>
  <c r="D4" i="7" s="1"/>
  <c r="C32" i="4"/>
  <c r="C31" i="4"/>
  <c r="C30" i="4"/>
  <c r="B31" i="4"/>
  <c r="B30" i="4"/>
  <c r="B29" i="4"/>
  <c r="B28" i="4"/>
  <c r="C27" i="4"/>
  <c r="B27" i="4"/>
  <c r="C32" i="1"/>
  <c r="C31" i="1"/>
  <c r="C30" i="1"/>
  <c r="C29" i="1"/>
  <c r="C27" i="1"/>
  <c r="B31" i="1"/>
  <c r="B30" i="1"/>
  <c r="B32" i="1" s="1"/>
  <c r="B29" i="1"/>
  <c r="B28" i="1"/>
  <c r="B27" i="1"/>
  <c r="B32" i="5"/>
  <c r="C31" i="5"/>
  <c r="B31" i="5"/>
  <c r="B30" i="5"/>
  <c r="C29" i="5"/>
  <c r="B29" i="5"/>
  <c r="B28" i="5"/>
  <c r="B27" i="5"/>
  <c r="C32" i="2"/>
  <c r="C31" i="2"/>
  <c r="B31" i="2"/>
  <c r="C30" i="2"/>
  <c r="B30" i="2"/>
  <c r="C29" i="2"/>
  <c r="B29" i="2"/>
  <c r="B28" i="2"/>
  <c r="C27" i="2"/>
  <c r="B27" i="2"/>
  <c r="B32" i="4"/>
  <c r="G22" i="7" l="1"/>
  <c r="G24" i="7" s="1"/>
  <c r="G14" i="7"/>
  <c r="G13" i="7"/>
  <c r="G23" i="7"/>
  <c r="G21" i="7"/>
  <c r="G19" i="7"/>
  <c r="G20" i="7" s="1"/>
  <c r="G15" i="7"/>
  <c r="G11" i="7"/>
  <c r="G12" i="7" s="1"/>
  <c r="D21" i="7"/>
  <c r="D19" i="7"/>
  <c r="D20" i="7" s="1"/>
  <c r="D23" i="7"/>
  <c r="D22" i="7"/>
  <c r="D24" i="7" s="1"/>
  <c r="D15" i="7"/>
  <c r="D14" i="7"/>
  <c r="D16" i="7" s="1"/>
  <c r="D13" i="7"/>
  <c r="D11" i="7"/>
  <c r="D12" i="7" s="1"/>
  <c r="G16" i="7" l="1"/>
  <c r="E29" i="7"/>
  <c r="E28" i="7"/>
  <c r="D29" i="7"/>
  <c r="D28" i="7"/>
  <c r="C29" i="7"/>
  <c r="C28" i="7"/>
  <c r="B29" i="7"/>
  <c r="B28" i="7"/>
  <c r="C31" i="6"/>
  <c r="B31" i="6"/>
  <c r="C30" i="6"/>
  <c r="B30" i="6"/>
  <c r="B32" i="6" s="1"/>
  <c r="C29" i="6"/>
  <c r="B29" i="6"/>
  <c r="C27" i="6"/>
  <c r="B27" i="6"/>
  <c r="B28" i="6" s="1"/>
  <c r="C31" i="3"/>
  <c r="B31" i="3"/>
  <c r="C30" i="3"/>
  <c r="C32" i="3" s="1"/>
  <c r="B30" i="3"/>
  <c r="C29" i="3"/>
  <c r="B29" i="3"/>
  <c r="C27" i="3"/>
  <c r="B27" i="3"/>
  <c r="B28" i="3" s="1"/>
  <c r="C27" i="5"/>
  <c r="B32" i="2"/>
  <c r="E30" i="7" l="1"/>
  <c r="C30" i="7"/>
  <c r="B30" i="7"/>
  <c r="D30" i="7"/>
  <c r="C32" i="6"/>
  <c r="B32" i="3"/>
  <c r="F28" i="7"/>
  <c r="F29" i="7"/>
  <c r="F30" i="7" l="1"/>
</calcChain>
</file>

<file path=xl/sharedStrings.xml><?xml version="1.0" encoding="utf-8"?>
<sst xmlns="http://schemas.openxmlformats.org/spreadsheetml/2006/main" count="368" uniqueCount="56">
  <si>
    <t>Date</t>
  </si>
  <si>
    <t>Enrollment -
Self Only</t>
  </si>
  <si>
    <t>Enrollment - 
Self+Spouse</t>
  </si>
  <si>
    <t>Enrollment-
Self+Child(ren)</t>
  </si>
  <si>
    <t>Enrollment-
Family</t>
  </si>
  <si>
    <t>Number of 
Claims</t>
  </si>
  <si>
    <t>Paid Claims</t>
  </si>
  <si>
    <t>Earned Premium</t>
  </si>
  <si>
    <t>Loss Ratio</t>
  </si>
  <si>
    <t>Includes Major Numbers 50120, 50320</t>
  </si>
  <si>
    <t>-</t>
  </si>
  <si>
    <t>Enrollment</t>
  </si>
  <si>
    <t>Premium</t>
  </si>
  <si>
    <t>Total Enrollment</t>
  </si>
  <si>
    <t>Average Enrollment</t>
  </si>
  <si>
    <t>Total Number of Claims</t>
  </si>
  <si>
    <t>Total Paid Claims</t>
  </si>
  <si>
    <t>Annual Loss Ratio</t>
  </si>
  <si>
    <t>Actives</t>
  </si>
  <si>
    <t>Retirees</t>
  </si>
  <si>
    <t>Preventive Plan</t>
  </si>
  <si>
    <t>Select Plan</t>
  </si>
  <si>
    <t>Select Plus Plan</t>
  </si>
  <si>
    <t>Totals</t>
  </si>
  <si>
    <t># claims</t>
  </si>
  <si>
    <t>Total</t>
  </si>
  <si>
    <t>12 month earned premium total</t>
  </si>
  <si>
    <t>Jan  2021</t>
  </si>
  <si>
    <t>Feb  2021</t>
  </si>
  <si>
    <t>Mar  2021</t>
  </si>
  <si>
    <t>Apr  2021</t>
  </si>
  <si>
    <t>May  2021</t>
  </si>
  <si>
    <t>Jun  2021</t>
  </si>
  <si>
    <t>Jul  2021</t>
  </si>
  <si>
    <t>Aug  2021</t>
  </si>
  <si>
    <t>Sep  2021</t>
  </si>
  <si>
    <t>Oct  2021</t>
  </si>
  <si>
    <t>Nov  2021</t>
  </si>
  <si>
    <t>Dec  2021</t>
  </si>
  <si>
    <t>Jan  2022</t>
  </si>
  <si>
    <t>Feb  2022</t>
  </si>
  <si>
    <t>Mar  2022</t>
  </si>
  <si>
    <t>Apr  2022</t>
  </si>
  <si>
    <t>May  2022</t>
  </si>
  <si>
    <t>Jun  2022</t>
  </si>
  <si>
    <t>Jul  2022</t>
  </si>
  <si>
    <t>Aug  2022</t>
  </si>
  <si>
    <t>Sep  2022</t>
  </si>
  <si>
    <t>Earned premium total</t>
  </si>
  <si>
    <t>1/1/21-12/31/21</t>
  </si>
  <si>
    <t>1/1/22-9/30/22</t>
  </si>
  <si>
    <t>1/1/2021 - 12/31/2021</t>
  </si>
  <si>
    <t>1/1/2022 - 9/30/2022</t>
  </si>
  <si>
    <t>Report Run Date:  10/28/22</t>
  </si>
  <si>
    <t>2022 through September</t>
  </si>
  <si>
    <t>Total Enrollment Subs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</si>
</sst>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[$$-409]#,##0;[$$-409]\-#,##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6" fontId="0" fillId="0" borderId="0" xfId="0" applyNumberFormat="1"/>
    <xf numFmtId="6" fontId="0" fillId="0" borderId="0" xfId="0" applyNumberFormat="1" applyAlignment="1">
      <alignment vertical="top" wrapText="1"/>
    </xf>
    <xf numFmtId="0" fontId="0" fillId="0" borderId="0" xfId="0" applyAlignment="1">
      <alignment horizontal="right"/>
    </xf>
    <xf numFmtId="3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5B6B1-C1AC-42AC-A907-AC58873276D3}">
  <dimension ref="A1:H37"/>
  <sheetViews>
    <sheetView topLeftCell="A7" workbookViewId="0">
      <selection activeCell="C26" sqref="C26"/>
    </sheetView>
  </sheetViews>
  <sheetFormatPr defaultColWidth="13.69140625" defaultRowHeight="14.6" x14ac:dyDescent="0.4"/>
  <cols>
    <col min="1" max="1" width="32.4609375" bestFit="1" customWidth="1"/>
  </cols>
  <sheetData>
    <row r="1" spans="1:8" ht="29.15" x14ac:dyDescent="0.4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21" t="s">
        <v>27</v>
      </c>
      <c r="B2">
        <v>320</v>
      </c>
      <c r="C2" t="s">
        <v>10</v>
      </c>
      <c r="D2" t="s">
        <v>10</v>
      </c>
      <c r="E2">
        <v>424</v>
      </c>
      <c r="F2">
        <v>290</v>
      </c>
      <c r="G2" s="3">
        <v>48554</v>
      </c>
      <c r="H2" s="3">
        <v>41676</v>
      </c>
    </row>
    <row r="3" spans="1:8" x14ac:dyDescent="0.4">
      <c r="A3" s="21" t="s">
        <v>28</v>
      </c>
      <c r="B3">
        <v>326</v>
      </c>
      <c r="C3" t="s">
        <v>10</v>
      </c>
      <c r="D3" t="s">
        <v>10</v>
      </c>
      <c r="E3">
        <v>435</v>
      </c>
      <c r="F3">
        <v>344</v>
      </c>
      <c r="G3" s="3">
        <v>50937</v>
      </c>
      <c r="H3" s="3">
        <v>42688</v>
      </c>
    </row>
    <row r="4" spans="1:8" x14ac:dyDescent="0.4">
      <c r="A4" s="21" t="s">
        <v>29</v>
      </c>
      <c r="B4">
        <v>330</v>
      </c>
      <c r="C4" t="s">
        <v>10</v>
      </c>
      <c r="D4" t="s">
        <v>10</v>
      </c>
      <c r="E4">
        <v>435</v>
      </c>
      <c r="F4">
        <v>437</v>
      </c>
      <c r="G4" s="3">
        <v>63135</v>
      </c>
      <c r="H4" s="3">
        <v>42809</v>
      </c>
    </row>
    <row r="5" spans="1:8" x14ac:dyDescent="0.4">
      <c r="A5" s="21" t="s">
        <v>30</v>
      </c>
      <c r="B5">
        <v>333</v>
      </c>
      <c r="C5" t="s">
        <v>10</v>
      </c>
      <c r="D5" t="s">
        <v>10</v>
      </c>
      <c r="E5">
        <v>449</v>
      </c>
      <c r="F5">
        <v>347</v>
      </c>
      <c r="G5" s="3">
        <v>48528</v>
      </c>
      <c r="H5" s="3">
        <v>43956</v>
      </c>
    </row>
    <row r="6" spans="1:8" x14ac:dyDescent="0.4">
      <c r="A6" s="21" t="s">
        <v>31</v>
      </c>
      <c r="B6">
        <v>332</v>
      </c>
      <c r="C6" t="s">
        <v>10</v>
      </c>
      <c r="D6" t="s">
        <v>10</v>
      </c>
      <c r="E6">
        <v>446</v>
      </c>
      <c r="F6">
        <v>345</v>
      </c>
      <c r="G6" s="3">
        <v>49198</v>
      </c>
      <c r="H6" s="3">
        <v>43699</v>
      </c>
    </row>
    <row r="7" spans="1:8" x14ac:dyDescent="0.4">
      <c r="A7" s="21" t="s">
        <v>32</v>
      </c>
      <c r="B7">
        <v>337</v>
      </c>
      <c r="C7" t="s">
        <v>10</v>
      </c>
      <c r="D7" t="s">
        <v>10</v>
      </c>
      <c r="E7">
        <v>440</v>
      </c>
      <c r="F7">
        <v>368</v>
      </c>
      <c r="G7" s="3">
        <v>46778</v>
      </c>
      <c r="H7" s="3">
        <v>43397</v>
      </c>
    </row>
    <row r="8" spans="1:8" x14ac:dyDescent="0.4">
      <c r="A8" s="21" t="s">
        <v>33</v>
      </c>
      <c r="B8">
        <v>338</v>
      </c>
      <c r="C8" t="s">
        <v>10</v>
      </c>
      <c r="D8" t="s">
        <v>10</v>
      </c>
      <c r="E8">
        <v>442</v>
      </c>
      <c r="F8">
        <v>279</v>
      </c>
      <c r="G8" s="3">
        <v>38355</v>
      </c>
      <c r="H8" s="3">
        <v>43579</v>
      </c>
    </row>
    <row r="9" spans="1:8" x14ac:dyDescent="0.4">
      <c r="A9" s="21" t="s">
        <v>34</v>
      </c>
      <c r="B9">
        <v>340</v>
      </c>
      <c r="C9" t="s">
        <v>10</v>
      </c>
      <c r="D9" t="s">
        <v>10</v>
      </c>
      <c r="E9">
        <v>441</v>
      </c>
      <c r="F9">
        <v>402</v>
      </c>
      <c r="G9" s="3">
        <v>60428</v>
      </c>
      <c r="H9" s="3">
        <v>43564</v>
      </c>
    </row>
    <row r="10" spans="1:8" x14ac:dyDescent="0.4">
      <c r="A10" s="21" t="s">
        <v>35</v>
      </c>
      <c r="B10">
        <v>370</v>
      </c>
      <c r="C10" t="s">
        <v>10</v>
      </c>
      <c r="D10" t="s">
        <v>10</v>
      </c>
      <c r="E10">
        <v>440</v>
      </c>
      <c r="F10">
        <v>337</v>
      </c>
      <c r="G10" s="3">
        <v>46597</v>
      </c>
      <c r="H10" s="3">
        <v>44394</v>
      </c>
    </row>
    <row r="11" spans="1:8" x14ac:dyDescent="0.4">
      <c r="A11" s="21" t="s">
        <v>36</v>
      </c>
      <c r="B11">
        <v>380</v>
      </c>
      <c r="C11" t="s">
        <v>10</v>
      </c>
      <c r="D11" t="s">
        <v>10</v>
      </c>
      <c r="E11">
        <v>439</v>
      </c>
      <c r="F11">
        <v>319</v>
      </c>
      <c r="G11" s="3">
        <v>37299</v>
      </c>
      <c r="H11" s="3">
        <v>44621</v>
      </c>
    </row>
    <row r="12" spans="1:8" x14ac:dyDescent="0.4">
      <c r="A12" s="21" t="s">
        <v>37</v>
      </c>
      <c r="B12">
        <v>386</v>
      </c>
      <c r="C12" t="s">
        <v>10</v>
      </c>
      <c r="D12" t="s">
        <v>10</v>
      </c>
      <c r="E12">
        <v>439</v>
      </c>
      <c r="F12">
        <v>431</v>
      </c>
      <c r="G12" s="3">
        <v>58924</v>
      </c>
      <c r="H12" s="3">
        <v>44802</v>
      </c>
    </row>
    <row r="13" spans="1:8" x14ac:dyDescent="0.4">
      <c r="A13" s="21" t="s">
        <v>38</v>
      </c>
      <c r="B13">
        <v>390</v>
      </c>
      <c r="C13" t="s">
        <v>10</v>
      </c>
      <c r="D13" t="s">
        <v>10</v>
      </c>
      <c r="E13">
        <v>452</v>
      </c>
      <c r="F13">
        <v>413</v>
      </c>
      <c r="G13" s="3">
        <v>58180</v>
      </c>
      <c r="H13" s="3">
        <v>45904</v>
      </c>
    </row>
    <row r="14" spans="1:8" x14ac:dyDescent="0.4">
      <c r="A14" s="21" t="s">
        <v>39</v>
      </c>
      <c r="B14" s="2">
        <v>409</v>
      </c>
      <c r="C14" t="s">
        <v>10</v>
      </c>
      <c r="D14" t="s">
        <v>10</v>
      </c>
      <c r="E14" s="2">
        <v>477</v>
      </c>
      <c r="F14" s="2">
        <v>314</v>
      </c>
      <c r="G14" s="3">
        <v>43135</v>
      </c>
      <c r="H14" s="3">
        <v>55604</v>
      </c>
    </row>
    <row r="15" spans="1:8" x14ac:dyDescent="0.4">
      <c r="A15" s="21" t="s">
        <v>40</v>
      </c>
      <c r="B15" s="2">
        <v>414</v>
      </c>
      <c r="C15" t="s">
        <v>10</v>
      </c>
      <c r="D15" t="s">
        <v>10</v>
      </c>
      <c r="E15" s="2">
        <v>480</v>
      </c>
      <c r="F15" s="2">
        <v>400</v>
      </c>
      <c r="G15" s="3">
        <v>59467</v>
      </c>
      <c r="H15" s="3">
        <v>56038</v>
      </c>
    </row>
    <row r="16" spans="1:8" x14ac:dyDescent="0.4">
      <c r="A16" s="21" t="s">
        <v>41</v>
      </c>
      <c r="B16" s="2">
        <v>412</v>
      </c>
      <c r="C16" t="s">
        <v>10</v>
      </c>
      <c r="D16" t="s">
        <v>10</v>
      </c>
      <c r="E16" s="2">
        <v>479</v>
      </c>
      <c r="F16" s="2">
        <v>468</v>
      </c>
      <c r="G16" s="3">
        <v>67108</v>
      </c>
      <c r="H16" s="3">
        <v>55882</v>
      </c>
    </row>
    <row r="17" spans="1:8" x14ac:dyDescent="0.4">
      <c r="A17" s="21" t="s">
        <v>42</v>
      </c>
      <c r="B17" s="2">
        <v>406</v>
      </c>
      <c r="C17" t="s">
        <v>10</v>
      </c>
      <c r="D17" t="s">
        <v>10</v>
      </c>
      <c r="E17" s="2">
        <v>486</v>
      </c>
      <c r="F17" s="2">
        <v>329</v>
      </c>
      <c r="G17" s="3">
        <v>45980</v>
      </c>
      <c r="H17" s="3">
        <v>56281</v>
      </c>
    </row>
    <row r="18" spans="1:8" x14ac:dyDescent="0.4">
      <c r="A18" s="21" t="s">
        <v>43</v>
      </c>
      <c r="B18" s="2">
        <v>404</v>
      </c>
      <c r="C18" t="s">
        <v>10</v>
      </c>
      <c r="D18" t="s">
        <v>10</v>
      </c>
      <c r="E18" s="2">
        <v>489</v>
      </c>
      <c r="F18" s="2">
        <v>409</v>
      </c>
      <c r="G18" s="3">
        <v>57386</v>
      </c>
      <c r="H18" s="3">
        <v>56472</v>
      </c>
    </row>
    <row r="19" spans="1:8" x14ac:dyDescent="0.4">
      <c r="A19" s="21" t="s">
        <v>44</v>
      </c>
      <c r="B19" s="2">
        <v>403</v>
      </c>
      <c r="C19" t="s">
        <v>10</v>
      </c>
      <c r="D19" t="s">
        <v>10</v>
      </c>
      <c r="E19" s="2">
        <v>488</v>
      </c>
      <c r="F19" s="2">
        <v>424</v>
      </c>
      <c r="G19" s="3">
        <v>61304</v>
      </c>
      <c r="H19" s="3">
        <v>56351</v>
      </c>
    </row>
    <row r="20" spans="1:8" x14ac:dyDescent="0.4">
      <c r="A20" s="21" t="s">
        <v>45</v>
      </c>
      <c r="B20" s="2">
        <v>405</v>
      </c>
      <c r="C20" t="s">
        <v>10</v>
      </c>
      <c r="D20" t="s">
        <v>10</v>
      </c>
      <c r="E20" s="2">
        <v>495</v>
      </c>
      <c r="F20" s="2">
        <v>337</v>
      </c>
      <c r="G20" s="3">
        <v>46150</v>
      </c>
      <c r="H20" s="3">
        <v>57028</v>
      </c>
    </row>
    <row r="21" spans="1:8" x14ac:dyDescent="0.4">
      <c r="A21" s="21" t="s">
        <v>46</v>
      </c>
      <c r="B21" s="2">
        <v>409</v>
      </c>
      <c r="C21" t="s">
        <v>10</v>
      </c>
      <c r="D21" t="s">
        <v>10</v>
      </c>
      <c r="E21" s="2">
        <v>505</v>
      </c>
      <c r="F21" s="2">
        <v>461</v>
      </c>
      <c r="G21" s="3">
        <v>68432</v>
      </c>
      <c r="H21" s="3">
        <v>58034</v>
      </c>
    </row>
    <row r="22" spans="1:8" x14ac:dyDescent="0.4">
      <c r="A22" s="21" t="s">
        <v>47</v>
      </c>
      <c r="B22" s="2">
        <v>432</v>
      </c>
      <c r="C22" t="s">
        <v>10</v>
      </c>
      <c r="D22" t="s">
        <v>10</v>
      </c>
      <c r="E22" s="2">
        <v>514</v>
      </c>
      <c r="F22" s="2">
        <v>368</v>
      </c>
      <c r="G22" s="3">
        <v>49738</v>
      </c>
      <c r="H22" s="3">
        <v>59614</v>
      </c>
    </row>
    <row r="24" spans="1:8" x14ac:dyDescent="0.4">
      <c r="A24" t="s">
        <v>9</v>
      </c>
    </row>
    <row r="26" spans="1:8" ht="29.15" x14ac:dyDescent="0.4">
      <c r="B26">
        <v>2021</v>
      </c>
      <c r="C26" s="1" t="s">
        <v>54</v>
      </c>
    </row>
    <row r="27" spans="1:8" x14ac:dyDescent="0.4">
      <c r="A27" s="6" t="s">
        <v>13</v>
      </c>
      <c r="B27" s="7">
        <f>SUM(B2:E13)</f>
        <v>9464</v>
      </c>
      <c r="C27" s="7">
        <f>SUM(B14:E22)</f>
        <v>8107</v>
      </c>
    </row>
    <row r="28" spans="1:8" x14ac:dyDescent="0.4">
      <c r="A28" s="6" t="s">
        <v>14</v>
      </c>
      <c r="B28" s="9">
        <f>B27/12</f>
        <v>788.66666666666663</v>
      </c>
      <c r="C28" s="9">
        <f>C27/9</f>
        <v>900.77777777777783</v>
      </c>
    </row>
    <row r="29" spans="1:8" x14ac:dyDescent="0.4">
      <c r="A29" s="6" t="s">
        <v>15</v>
      </c>
      <c r="B29" s="7">
        <f>SUM(F2:F13)</f>
        <v>4312</v>
      </c>
      <c r="C29" s="7">
        <f>SUM(F14:F22)</f>
        <v>3510</v>
      </c>
    </row>
    <row r="30" spans="1:8" x14ac:dyDescent="0.4">
      <c r="A30" s="6" t="s">
        <v>16</v>
      </c>
      <c r="B30" s="8">
        <f>SUM(G2:G13)</f>
        <v>606913</v>
      </c>
      <c r="C30" s="8">
        <f>SUM(G14:G22)</f>
        <v>498700</v>
      </c>
    </row>
    <row r="31" spans="1:8" x14ac:dyDescent="0.4">
      <c r="A31" s="6" t="s">
        <v>48</v>
      </c>
      <c r="B31" s="8">
        <f>SUM(H2:H13)</f>
        <v>525089</v>
      </c>
      <c r="C31" s="8">
        <f>SUM(H14:H22)</f>
        <v>511304</v>
      </c>
    </row>
    <row r="32" spans="1:8" x14ac:dyDescent="0.4">
      <c r="A32" s="6" t="s">
        <v>8</v>
      </c>
      <c r="B32" s="14">
        <f>B30/B31</f>
        <v>1.1558288213998007</v>
      </c>
      <c r="C32" s="14">
        <f>C30/C31</f>
        <v>0.97534930295870947</v>
      </c>
    </row>
    <row r="37" spans="1:1" x14ac:dyDescent="0.4">
      <c r="A37" s="25" t="s">
        <v>53</v>
      </c>
    </row>
  </sheetData>
  <pageMargins left="0.7" right="0.7" top="0.75" bottom="0.75" header="0.3" footer="0.3"/>
  <pageSetup orientation="portrait" horizontalDpi="1200" verticalDpi="1200" r:id="rId1"/>
  <ignoredErrors>
    <ignoredError sqref="B29:C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378B-91E2-48FE-9E6A-934B8E0CA7C7}">
  <dimension ref="A1:H36"/>
  <sheetViews>
    <sheetView topLeftCell="A10" workbookViewId="0">
      <selection activeCell="A27" sqref="A27"/>
    </sheetView>
  </sheetViews>
  <sheetFormatPr defaultColWidth="13.69140625" defaultRowHeight="14.6" x14ac:dyDescent="0.4"/>
  <cols>
    <col min="1" max="1" width="27.765625" bestFit="1" customWidth="1"/>
  </cols>
  <sheetData>
    <row r="1" spans="1:8" ht="29.15" x14ac:dyDescent="0.4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21" t="s">
        <v>27</v>
      </c>
      <c r="B2">
        <v>872</v>
      </c>
      <c r="C2" t="s">
        <v>10</v>
      </c>
      <c r="D2" t="s">
        <v>10</v>
      </c>
      <c r="E2">
        <v>455</v>
      </c>
      <c r="F2">
        <v>401</v>
      </c>
      <c r="G2" s="3">
        <v>49613</v>
      </c>
      <c r="H2" s="5">
        <v>60687</v>
      </c>
    </row>
    <row r="3" spans="1:8" x14ac:dyDescent="0.4">
      <c r="A3" s="21" t="s">
        <v>28</v>
      </c>
      <c r="B3">
        <v>874</v>
      </c>
      <c r="C3" t="s">
        <v>10</v>
      </c>
      <c r="D3" t="s">
        <v>10</v>
      </c>
      <c r="E3">
        <v>455</v>
      </c>
      <c r="F3">
        <v>574</v>
      </c>
      <c r="G3" s="3">
        <v>69612</v>
      </c>
      <c r="H3" s="5">
        <v>60747</v>
      </c>
    </row>
    <row r="4" spans="1:8" x14ac:dyDescent="0.4">
      <c r="A4" s="21" t="s">
        <v>29</v>
      </c>
      <c r="B4">
        <v>877</v>
      </c>
      <c r="C4" t="s">
        <v>10</v>
      </c>
      <c r="D4" t="s">
        <v>10</v>
      </c>
      <c r="E4">
        <v>457</v>
      </c>
      <c r="F4">
        <v>610</v>
      </c>
      <c r="G4" s="3">
        <v>78474</v>
      </c>
      <c r="H4" s="5">
        <v>60989</v>
      </c>
    </row>
    <row r="5" spans="1:8" x14ac:dyDescent="0.4">
      <c r="A5" s="21" t="s">
        <v>30</v>
      </c>
      <c r="B5">
        <v>878</v>
      </c>
      <c r="C5" t="s">
        <v>10</v>
      </c>
      <c r="D5" t="s">
        <v>10</v>
      </c>
      <c r="E5">
        <v>456</v>
      </c>
      <c r="F5">
        <v>527</v>
      </c>
      <c r="G5" s="3">
        <v>60994</v>
      </c>
      <c r="H5" s="5">
        <v>60944</v>
      </c>
    </row>
    <row r="6" spans="1:8" x14ac:dyDescent="0.4">
      <c r="A6" s="21" t="s">
        <v>31</v>
      </c>
      <c r="B6">
        <v>874</v>
      </c>
      <c r="C6" t="s">
        <v>10</v>
      </c>
      <c r="D6" t="s">
        <v>10</v>
      </c>
      <c r="E6">
        <v>456</v>
      </c>
      <c r="F6">
        <v>503</v>
      </c>
      <c r="G6" s="3">
        <v>59143</v>
      </c>
      <c r="H6" s="5">
        <v>60823</v>
      </c>
    </row>
    <row r="7" spans="1:8" x14ac:dyDescent="0.4">
      <c r="A7" s="21" t="s">
        <v>32</v>
      </c>
      <c r="B7">
        <v>876</v>
      </c>
      <c r="C7" t="s">
        <v>10</v>
      </c>
      <c r="D7" t="s">
        <v>10</v>
      </c>
      <c r="E7">
        <v>454</v>
      </c>
      <c r="F7">
        <v>599</v>
      </c>
      <c r="G7" s="3">
        <v>72741</v>
      </c>
      <c r="H7" s="5">
        <v>60732</v>
      </c>
    </row>
    <row r="8" spans="1:8" x14ac:dyDescent="0.4">
      <c r="A8" s="21" t="s">
        <v>33</v>
      </c>
      <c r="B8">
        <v>880</v>
      </c>
      <c r="C8" t="s">
        <v>10</v>
      </c>
      <c r="D8" t="s">
        <v>10</v>
      </c>
      <c r="E8">
        <v>454</v>
      </c>
      <c r="F8">
        <v>474</v>
      </c>
      <c r="G8" s="3">
        <v>56534</v>
      </c>
      <c r="H8" s="5">
        <v>60853</v>
      </c>
    </row>
    <row r="9" spans="1:8" x14ac:dyDescent="0.4">
      <c r="A9" s="21" t="s">
        <v>34</v>
      </c>
      <c r="B9">
        <v>878</v>
      </c>
      <c r="C9" t="s">
        <v>10</v>
      </c>
      <c r="D9" t="s">
        <v>10</v>
      </c>
      <c r="E9">
        <v>454</v>
      </c>
      <c r="F9">
        <v>469</v>
      </c>
      <c r="G9" s="3">
        <v>53079</v>
      </c>
      <c r="H9" s="5">
        <v>60793</v>
      </c>
    </row>
    <row r="10" spans="1:8" x14ac:dyDescent="0.4">
      <c r="A10" s="21" t="s">
        <v>35</v>
      </c>
      <c r="B10">
        <v>874</v>
      </c>
      <c r="C10" t="s">
        <v>10</v>
      </c>
      <c r="D10" t="s">
        <v>10</v>
      </c>
      <c r="E10">
        <v>457</v>
      </c>
      <c r="F10">
        <v>517</v>
      </c>
      <c r="G10" s="3">
        <v>55446</v>
      </c>
      <c r="H10" s="5">
        <v>60898</v>
      </c>
    </row>
    <row r="11" spans="1:8" x14ac:dyDescent="0.4">
      <c r="A11" s="21" t="s">
        <v>36</v>
      </c>
      <c r="B11">
        <v>875</v>
      </c>
      <c r="C11" t="s">
        <v>10</v>
      </c>
      <c r="D11" t="s">
        <v>10</v>
      </c>
      <c r="E11">
        <v>458</v>
      </c>
      <c r="F11">
        <v>494</v>
      </c>
      <c r="G11" s="3">
        <v>57489</v>
      </c>
      <c r="H11" s="5">
        <v>61004</v>
      </c>
    </row>
    <row r="12" spans="1:8" x14ac:dyDescent="0.4">
      <c r="A12" s="21" t="s">
        <v>37</v>
      </c>
      <c r="B12">
        <v>874</v>
      </c>
      <c r="C12" t="s">
        <v>10</v>
      </c>
      <c r="D12" t="s">
        <v>10</v>
      </c>
      <c r="E12">
        <v>460</v>
      </c>
      <c r="F12">
        <v>567</v>
      </c>
      <c r="G12" s="3">
        <v>62192</v>
      </c>
      <c r="H12" s="5">
        <v>61125</v>
      </c>
    </row>
    <row r="13" spans="1:8" x14ac:dyDescent="0.4">
      <c r="A13" s="21" t="s">
        <v>38</v>
      </c>
      <c r="B13">
        <v>872</v>
      </c>
      <c r="C13" t="s">
        <v>10</v>
      </c>
      <c r="D13" t="s">
        <v>10</v>
      </c>
      <c r="E13">
        <v>460</v>
      </c>
      <c r="F13">
        <v>640</v>
      </c>
      <c r="G13" s="3">
        <v>68573</v>
      </c>
      <c r="H13" s="5">
        <v>61064</v>
      </c>
    </row>
    <row r="14" spans="1:8" x14ac:dyDescent="0.4">
      <c r="A14" s="21" t="s">
        <v>39</v>
      </c>
      <c r="B14" s="2">
        <v>1138</v>
      </c>
      <c r="C14" t="s">
        <v>10</v>
      </c>
      <c r="D14" t="s">
        <v>10</v>
      </c>
      <c r="E14" s="2">
        <v>615</v>
      </c>
      <c r="F14" s="2">
        <v>557</v>
      </c>
      <c r="G14" s="3">
        <v>61374</v>
      </c>
      <c r="H14" s="5">
        <v>92893</v>
      </c>
    </row>
    <row r="15" spans="1:8" x14ac:dyDescent="0.4">
      <c r="A15" s="21" t="s">
        <v>40</v>
      </c>
      <c r="B15" s="2">
        <v>1142</v>
      </c>
      <c r="C15" t="s">
        <v>10</v>
      </c>
      <c r="D15" t="s">
        <v>10</v>
      </c>
      <c r="E15" s="2">
        <v>616</v>
      </c>
      <c r="F15" s="2">
        <v>743</v>
      </c>
      <c r="G15" s="3">
        <v>99874</v>
      </c>
      <c r="H15" s="5">
        <v>93119</v>
      </c>
    </row>
    <row r="16" spans="1:8" x14ac:dyDescent="0.4">
      <c r="A16" s="21" t="s">
        <v>41</v>
      </c>
      <c r="B16" s="2">
        <v>1145</v>
      </c>
      <c r="C16" t="s">
        <v>10</v>
      </c>
      <c r="D16" t="s">
        <v>10</v>
      </c>
      <c r="E16" s="2">
        <v>618</v>
      </c>
      <c r="F16" s="2">
        <v>745</v>
      </c>
      <c r="G16" s="3">
        <v>89593</v>
      </c>
      <c r="H16" s="5">
        <v>93397</v>
      </c>
    </row>
    <row r="17" spans="1:8" x14ac:dyDescent="0.4">
      <c r="A17" s="21" t="s">
        <v>42</v>
      </c>
      <c r="B17" s="2">
        <v>1145</v>
      </c>
      <c r="C17" t="s">
        <v>10</v>
      </c>
      <c r="D17" t="s">
        <v>10</v>
      </c>
      <c r="E17" s="2">
        <v>618</v>
      </c>
      <c r="F17" s="2">
        <v>694</v>
      </c>
      <c r="G17" s="3">
        <v>84621</v>
      </c>
      <c r="H17" s="5">
        <v>93397</v>
      </c>
    </row>
    <row r="18" spans="1:8" x14ac:dyDescent="0.4">
      <c r="A18" s="21" t="s">
        <v>43</v>
      </c>
      <c r="B18" s="2">
        <v>1146</v>
      </c>
      <c r="C18" t="s">
        <v>10</v>
      </c>
      <c r="D18" t="s">
        <v>10</v>
      </c>
      <c r="E18" s="2">
        <v>615</v>
      </c>
      <c r="F18" s="2">
        <v>658</v>
      </c>
      <c r="G18" s="3">
        <v>78537</v>
      </c>
      <c r="H18" s="5">
        <v>93171</v>
      </c>
    </row>
    <row r="19" spans="1:8" x14ac:dyDescent="0.4">
      <c r="A19" s="21" t="s">
        <v>44</v>
      </c>
      <c r="B19" s="2">
        <v>1146</v>
      </c>
      <c r="C19" t="s">
        <v>10</v>
      </c>
      <c r="D19" t="s">
        <v>10</v>
      </c>
      <c r="E19" s="2">
        <v>616</v>
      </c>
      <c r="F19" s="2">
        <v>724</v>
      </c>
      <c r="G19" s="3">
        <v>88388</v>
      </c>
      <c r="H19" s="5">
        <v>93258</v>
      </c>
    </row>
    <row r="20" spans="1:8" x14ac:dyDescent="0.4">
      <c r="A20" s="21" t="s">
        <v>45</v>
      </c>
      <c r="B20" s="2">
        <v>1144</v>
      </c>
      <c r="C20" t="s">
        <v>10</v>
      </c>
      <c r="D20" t="s">
        <v>10</v>
      </c>
      <c r="E20" s="2">
        <v>618</v>
      </c>
      <c r="F20" s="2">
        <v>527</v>
      </c>
      <c r="G20" s="3">
        <v>64643</v>
      </c>
      <c r="H20" s="5">
        <v>93362</v>
      </c>
    </row>
    <row r="21" spans="1:8" x14ac:dyDescent="0.4">
      <c r="A21" s="21" t="s">
        <v>46</v>
      </c>
      <c r="B21" s="2">
        <v>1144</v>
      </c>
      <c r="C21" t="s">
        <v>10</v>
      </c>
      <c r="D21" t="s">
        <v>10</v>
      </c>
      <c r="E21" s="2">
        <v>616</v>
      </c>
      <c r="F21" s="2">
        <v>795</v>
      </c>
      <c r="G21" s="3">
        <v>95086</v>
      </c>
      <c r="H21" s="5">
        <v>93188</v>
      </c>
    </row>
    <row r="22" spans="1:8" x14ac:dyDescent="0.4">
      <c r="A22" s="21" t="s">
        <v>47</v>
      </c>
      <c r="B22" s="2">
        <v>1141</v>
      </c>
      <c r="C22" t="s">
        <v>10</v>
      </c>
      <c r="D22" t="s">
        <v>10</v>
      </c>
      <c r="E22" s="2">
        <v>614</v>
      </c>
      <c r="F22" s="2">
        <v>607</v>
      </c>
      <c r="G22" s="3">
        <v>73120</v>
      </c>
      <c r="H22" s="5">
        <v>92911</v>
      </c>
    </row>
    <row r="26" spans="1:8" ht="29.15" x14ac:dyDescent="0.4">
      <c r="B26">
        <v>2021</v>
      </c>
      <c r="C26" s="1" t="s">
        <v>54</v>
      </c>
    </row>
    <row r="27" spans="1:8" x14ac:dyDescent="0.4">
      <c r="A27" s="6" t="s">
        <v>55</v>
      </c>
      <c r="B27" s="7">
        <f>SUM(B2:E13)</f>
        <v>15980</v>
      </c>
      <c r="C27" s="7">
        <f>SUM(B14:E22)</f>
        <v>15837</v>
      </c>
    </row>
    <row r="28" spans="1:8" x14ac:dyDescent="0.4">
      <c r="A28" s="6" t="s">
        <v>14</v>
      </c>
      <c r="B28" s="9">
        <f>B27/12</f>
        <v>1331.6666666666667</v>
      </c>
      <c r="C28" s="9">
        <f>C27/9</f>
        <v>1759.6666666666667</v>
      </c>
    </row>
    <row r="29" spans="1:8" x14ac:dyDescent="0.4">
      <c r="A29" s="6" t="s">
        <v>15</v>
      </c>
      <c r="B29" s="7">
        <f>SUM(F2:F13)</f>
        <v>6375</v>
      </c>
      <c r="C29" s="7">
        <f>SUM(F14:F22)</f>
        <v>6050</v>
      </c>
    </row>
    <row r="30" spans="1:8" x14ac:dyDescent="0.4">
      <c r="A30" s="6" t="s">
        <v>16</v>
      </c>
      <c r="B30" s="8">
        <f>SUM(G2:G13)</f>
        <v>743890</v>
      </c>
      <c r="C30" s="8">
        <f>SUM(G14:G22)</f>
        <v>735236</v>
      </c>
    </row>
    <row r="31" spans="1:8" x14ac:dyDescent="0.4">
      <c r="A31" s="6" t="s">
        <v>48</v>
      </c>
      <c r="B31" s="8">
        <f>SUM(H2:H13)</f>
        <v>730659</v>
      </c>
      <c r="C31" s="4">
        <f>SUM(H14:H22)</f>
        <v>838696</v>
      </c>
    </row>
    <row r="32" spans="1:8" x14ac:dyDescent="0.4">
      <c r="A32" s="6" t="s">
        <v>8</v>
      </c>
      <c r="B32" s="14">
        <f>B30/B31</f>
        <v>1.0181083104430384</v>
      </c>
      <c r="C32" s="14">
        <f>C30/C31</f>
        <v>0.87664183446683897</v>
      </c>
    </row>
    <row r="36" spans="1:1" x14ac:dyDescent="0.4">
      <c r="A36" s="25" t="s">
        <v>53</v>
      </c>
    </row>
  </sheetData>
  <pageMargins left="0.7" right="0.7" top="0.75" bottom="0.75" header="0.3" footer="0.3"/>
  <ignoredErrors>
    <ignoredError sqref="B29:C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2A55-7ACC-4952-A071-29F56BDE7551}">
  <dimension ref="A1:H35"/>
  <sheetViews>
    <sheetView topLeftCell="A10" zoomScale="110" zoomScaleNormal="110" workbookViewId="0">
      <selection activeCell="A27" sqref="A27"/>
    </sheetView>
  </sheetViews>
  <sheetFormatPr defaultColWidth="13.69140625" defaultRowHeight="14.6" x14ac:dyDescent="0.4"/>
  <cols>
    <col min="1" max="1" width="32.4609375" bestFit="1" customWidth="1"/>
  </cols>
  <sheetData>
    <row r="1" spans="1:8" ht="29.15" x14ac:dyDescent="0.4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21" t="s">
        <v>27</v>
      </c>
      <c r="B2" s="2">
        <v>3527</v>
      </c>
      <c r="C2" s="2">
        <v>1710</v>
      </c>
      <c r="D2" s="2">
        <v>605</v>
      </c>
      <c r="E2" s="2">
        <v>2091</v>
      </c>
      <c r="F2" s="2">
        <v>2091</v>
      </c>
      <c r="G2" s="3">
        <v>63935</v>
      </c>
      <c r="H2" s="3">
        <v>118649</v>
      </c>
    </row>
    <row r="3" spans="1:8" x14ac:dyDescent="0.4">
      <c r="A3" s="21" t="s">
        <v>28</v>
      </c>
      <c r="B3" s="2">
        <v>3551</v>
      </c>
      <c r="C3" s="2">
        <v>1708</v>
      </c>
      <c r="D3" s="2">
        <v>611</v>
      </c>
      <c r="E3" s="2">
        <v>2091</v>
      </c>
      <c r="F3" s="2">
        <v>2091</v>
      </c>
      <c r="G3" s="3">
        <v>89462</v>
      </c>
      <c r="H3" s="3">
        <v>118891</v>
      </c>
    </row>
    <row r="4" spans="1:8" x14ac:dyDescent="0.4">
      <c r="A4" s="21" t="s">
        <v>29</v>
      </c>
      <c r="B4" s="2">
        <v>3554</v>
      </c>
      <c r="C4" s="2">
        <v>1705</v>
      </c>
      <c r="D4" s="2">
        <v>614</v>
      </c>
      <c r="E4" s="2">
        <v>2094</v>
      </c>
      <c r="F4" s="2">
        <v>2094</v>
      </c>
      <c r="G4" s="3">
        <v>124795</v>
      </c>
      <c r="H4" s="3">
        <v>118990</v>
      </c>
    </row>
    <row r="5" spans="1:8" x14ac:dyDescent="0.4">
      <c r="A5" s="21" t="s">
        <v>30</v>
      </c>
      <c r="B5" s="2">
        <v>3557</v>
      </c>
      <c r="C5" s="2">
        <v>1709</v>
      </c>
      <c r="D5" s="2">
        <v>616</v>
      </c>
      <c r="E5" s="2">
        <v>2082</v>
      </c>
      <c r="F5" s="2">
        <v>2082</v>
      </c>
      <c r="G5" s="3">
        <v>91364</v>
      </c>
      <c r="H5" s="3">
        <v>118850</v>
      </c>
    </row>
    <row r="6" spans="1:8" x14ac:dyDescent="0.4">
      <c r="A6" s="21" t="s">
        <v>31</v>
      </c>
      <c r="B6" s="2">
        <v>3579</v>
      </c>
      <c r="C6" s="2">
        <v>1698</v>
      </c>
      <c r="D6" s="2">
        <v>612</v>
      </c>
      <c r="E6" s="2">
        <v>2072</v>
      </c>
      <c r="F6" s="2">
        <v>2072</v>
      </c>
      <c r="G6" s="3">
        <v>87002</v>
      </c>
      <c r="H6" s="3">
        <v>118554</v>
      </c>
    </row>
    <row r="7" spans="1:8" x14ac:dyDescent="0.4">
      <c r="A7" s="21" t="s">
        <v>32</v>
      </c>
      <c r="B7" s="2">
        <v>3539</v>
      </c>
      <c r="C7" s="2">
        <v>1686</v>
      </c>
      <c r="D7" s="2">
        <v>616</v>
      </c>
      <c r="E7" s="2">
        <v>2053</v>
      </c>
      <c r="F7" s="2">
        <v>2053</v>
      </c>
      <c r="G7" s="3">
        <v>96247</v>
      </c>
      <c r="H7" s="3">
        <v>117587</v>
      </c>
    </row>
    <row r="8" spans="1:8" x14ac:dyDescent="0.4">
      <c r="A8" s="21" t="s">
        <v>33</v>
      </c>
      <c r="B8" s="2">
        <v>3538</v>
      </c>
      <c r="C8" s="2">
        <v>1671</v>
      </c>
      <c r="D8" s="2">
        <v>617</v>
      </c>
      <c r="E8" s="2">
        <v>2051</v>
      </c>
      <c r="F8" s="2">
        <v>2051</v>
      </c>
      <c r="G8" s="3">
        <v>75428</v>
      </c>
      <c r="H8" s="3">
        <v>117268</v>
      </c>
    </row>
    <row r="9" spans="1:8" x14ac:dyDescent="0.4">
      <c r="A9" s="21" t="s">
        <v>34</v>
      </c>
      <c r="B9" s="2">
        <v>3526</v>
      </c>
      <c r="C9" s="2">
        <v>1673</v>
      </c>
      <c r="D9" s="2">
        <v>617</v>
      </c>
      <c r="E9" s="2">
        <v>2053</v>
      </c>
      <c r="F9" s="2">
        <v>2053</v>
      </c>
      <c r="G9" s="3">
        <v>58704</v>
      </c>
      <c r="H9" s="3">
        <v>117256</v>
      </c>
    </row>
    <row r="10" spans="1:8" x14ac:dyDescent="0.4">
      <c r="A10" s="21" t="s">
        <v>35</v>
      </c>
      <c r="B10" s="2">
        <v>3625</v>
      </c>
      <c r="C10" s="2">
        <v>1675</v>
      </c>
      <c r="D10" s="2">
        <v>624</v>
      </c>
      <c r="E10" s="2">
        <v>2057</v>
      </c>
      <c r="F10" s="2">
        <v>2057</v>
      </c>
      <c r="G10" s="3">
        <v>82759</v>
      </c>
      <c r="H10" s="3">
        <v>118370</v>
      </c>
    </row>
    <row r="11" spans="1:8" x14ac:dyDescent="0.4">
      <c r="A11" s="21" t="s">
        <v>36</v>
      </c>
      <c r="B11" s="2">
        <v>3633</v>
      </c>
      <c r="C11" s="2">
        <v>1681</v>
      </c>
      <c r="D11" s="2">
        <v>619</v>
      </c>
      <c r="E11" s="2">
        <v>2059</v>
      </c>
      <c r="F11" s="2">
        <v>2059</v>
      </c>
      <c r="G11" s="3">
        <v>76450</v>
      </c>
      <c r="H11" s="3">
        <v>118538</v>
      </c>
    </row>
    <row r="12" spans="1:8" x14ac:dyDescent="0.4">
      <c r="A12" s="21" t="s">
        <v>37</v>
      </c>
      <c r="B12" s="2">
        <v>3632</v>
      </c>
      <c r="C12" s="2">
        <v>1671</v>
      </c>
      <c r="D12" s="2">
        <v>624</v>
      </c>
      <c r="E12" s="2">
        <v>2051</v>
      </c>
      <c r="F12" s="2">
        <v>2051</v>
      </c>
      <c r="G12" s="3">
        <v>60414</v>
      </c>
      <c r="H12" s="3">
        <v>118227</v>
      </c>
    </row>
    <row r="13" spans="1:8" x14ac:dyDescent="0.4">
      <c r="A13" s="21" t="s">
        <v>38</v>
      </c>
      <c r="B13" s="2">
        <v>3660</v>
      </c>
      <c r="C13" s="2">
        <v>1670</v>
      </c>
      <c r="D13" s="2">
        <v>613</v>
      </c>
      <c r="E13" s="2">
        <v>2046</v>
      </c>
      <c r="F13" s="2">
        <v>2046</v>
      </c>
      <c r="G13" s="3">
        <v>89856</v>
      </c>
      <c r="H13" s="3">
        <v>118220</v>
      </c>
    </row>
    <row r="14" spans="1:8" x14ac:dyDescent="0.4">
      <c r="A14" s="21" t="s">
        <v>39</v>
      </c>
      <c r="B14" s="2">
        <v>3964</v>
      </c>
      <c r="C14" s="2">
        <v>1813</v>
      </c>
      <c r="D14" s="2">
        <v>628</v>
      </c>
      <c r="E14" s="2">
        <v>2180</v>
      </c>
      <c r="F14" s="2">
        <v>2180</v>
      </c>
      <c r="G14" s="3">
        <v>61710</v>
      </c>
      <c r="H14" s="3">
        <v>133365</v>
      </c>
    </row>
    <row r="15" spans="1:8" x14ac:dyDescent="0.4">
      <c r="A15" s="21" t="s">
        <v>40</v>
      </c>
      <c r="B15" s="2">
        <v>3990</v>
      </c>
      <c r="C15" s="2">
        <v>1807</v>
      </c>
      <c r="D15" s="2">
        <v>630</v>
      </c>
      <c r="E15" s="2">
        <v>2185</v>
      </c>
      <c r="F15" s="2">
        <v>2185</v>
      </c>
      <c r="G15" s="3">
        <v>101689</v>
      </c>
      <c r="H15" s="3">
        <v>133635</v>
      </c>
    </row>
    <row r="16" spans="1:8" x14ac:dyDescent="0.4">
      <c r="A16" s="21" t="s">
        <v>41</v>
      </c>
      <c r="B16" s="2">
        <v>3990</v>
      </c>
      <c r="C16" s="2">
        <v>1805</v>
      </c>
      <c r="D16" s="2">
        <v>630</v>
      </c>
      <c r="E16" s="2">
        <v>2189</v>
      </c>
      <c r="F16" s="2">
        <v>2189</v>
      </c>
      <c r="G16" s="3">
        <v>111938</v>
      </c>
      <c r="H16" s="3">
        <v>133699</v>
      </c>
    </row>
    <row r="17" spans="1:8" x14ac:dyDescent="0.4">
      <c r="A17" s="21" t="s">
        <v>42</v>
      </c>
      <c r="B17" s="2">
        <v>3971</v>
      </c>
      <c r="C17" s="2">
        <v>1807</v>
      </c>
      <c r="D17" s="2">
        <v>643</v>
      </c>
      <c r="E17" s="2">
        <v>2183</v>
      </c>
      <c r="F17" s="2">
        <v>2183</v>
      </c>
      <c r="G17" s="3">
        <v>72643</v>
      </c>
      <c r="H17" s="3">
        <v>133593</v>
      </c>
    </row>
    <row r="18" spans="1:8" x14ac:dyDescent="0.4">
      <c r="A18" s="21" t="s">
        <v>43</v>
      </c>
      <c r="B18" s="2">
        <v>3987</v>
      </c>
      <c r="C18" s="2">
        <v>1814</v>
      </c>
      <c r="D18" s="2">
        <v>652</v>
      </c>
      <c r="E18" s="2">
        <v>2181</v>
      </c>
      <c r="F18" s="2">
        <v>2181</v>
      </c>
      <c r="G18" s="3">
        <v>73591</v>
      </c>
      <c r="H18" s="3">
        <v>133938</v>
      </c>
    </row>
    <row r="19" spans="1:8" x14ac:dyDescent="0.4">
      <c r="A19" s="21" t="s">
        <v>44</v>
      </c>
      <c r="B19" s="2">
        <v>3968</v>
      </c>
      <c r="C19" s="2">
        <v>1804</v>
      </c>
      <c r="D19" s="2">
        <v>644</v>
      </c>
      <c r="E19" s="2">
        <v>2180</v>
      </c>
      <c r="F19" s="2">
        <v>2180</v>
      </c>
      <c r="G19" s="3">
        <v>98824</v>
      </c>
      <c r="H19" s="3">
        <v>133429</v>
      </c>
    </row>
    <row r="20" spans="1:8" x14ac:dyDescent="0.4">
      <c r="A20" s="21" t="s">
        <v>45</v>
      </c>
      <c r="B20" s="2">
        <v>3982</v>
      </c>
      <c r="C20" s="2">
        <v>1800</v>
      </c>
      <c r="D20" s="2">
        <v>648</v>
      </c>
      <c r="E20" s="2">
        <v>2185</v>
      </c>
      <c r="F20" s="2">
        <v>2185</v>
      </c>
      <c r="G20" s="3">
        <v>77610</v>
      </c>
      <c r="H20" s="3">
        <v>133657</v>
      </c>
    </row>
    <row r="21" spans="1:8" x14ac:dyDescent="0.4">
      <c r="A21" s="21" t="s">
        <v>46</v>
      </c>
      <c r="B21" s="2">
        <v>4001</v>
      </c>
      <c r="C21" s="2">
        <v>1805</v>
      </c>
      <c r="D21" s="2">
        <v>654</v>
      </c>
      <c r="E21" s="2">
        <v>2189</v>
      </c>
      <c r="F21" s="2">
        <v>2189</v>
      </c>
      <c r="G21" s="3">
        <v>99328</v>
      </c>
      <c r="H21" s="3">
        <v>134113</v>
      </c>
    </row>
    <row r="22" spans="1:8" x14ac:dyDescent="0.4">
      <c r="A22" s="21" t="s">
        <v>47</v>
      </c>
      <c r="B22" s="2">
        <v>4087</v>
      </c>
      <c r="C22" s="2">
        <v>1820</v>
      </c>
      <c r="D22" s="2">
        <v>656</v>
      </c>
      <c r="E22" s="2">
        <v>2200</v>
      </c>
      <c r="F22" s="2">
        <v>2200</v>
      </c>
      <c r="G22" s="3">
        <v>74330</v>
      </c>
      <c r="H22" s="3">
        <v>135529</v>
      </c>
    </row>
    <row r="26" spans="1:8" ht="29.15" x14ac:dyDescent="0.4">
      <c r="B26">
        <v>2021</v>
      </c>
      <c r="C26" s="1" t="s">
        <v>54</v>
      </c>
    </row>
    <row r="27" spans="1:8" x14ac:dyDescent="0.4">
      <c r="A27" s="6" t="s">
        <v>55</v>
      </c>
      <c r="B27" s="7">
        <f>SUM(B2:E13)</f>
        <v>95366</v>
      </c>
      <c r="C27" s="7">
        <f>SUM(B14:E22)</f>
        <v>77672</v>
      </c>
    </row>
    <row r="28" spans="1:8" x14ac:dyDescent="0.4">
      <c r="A28" s="6" t="s">
        <v>14</v>
      </c>
      <c r="B28" s="9">
        <f>B27/12</f>
        <v>7947.166666666667</v>
      </c>
      <c r="C28" s="9">
        <f>C27/9</f>
        <v>8630.2222222222226</v>
      </c>
    </row>
    <row r="29" spans="1:8" x14ac:dyDescent="0.4">
      <c r="A29" s="6" t="s">
        <v>15</v>
      </c>
      <c r="B29" s="7">
        <f>SUM(F2:F13)</f>
        <v>24800</v>
      </c>
      <c r="C29" s="7">
        <f>SUM(F14:F22)</f>
        <v>19672</v>
      </c>
    </row>
    <row r="30" spans="1:8" x14ac:dyDescent="0.4">
      <c r="A30" s="6" t="s">
        <v>16</v>
      </c>
      <c r="B30" s="8">
        <f>SUM(G2:G13)</f>
        <v>996416</v>
      </c>
      <c r="C30" s="8">
        <f>SUM(G14:G22)</f>
        <v>771663</v>
      </c>
    </row>
    <row r="31" spans="1:8" x14ac:dyDescent="0.4">
      <c r="A31" s="6" t="s">
        <v>48</v>
      </c>
      <c r="B31" s="8">
        <f>SUM(H2:H13)</f>
        <v>1419400</v>
      </c>
      <c r="C31" s="8">
        <f>SUM(H14:H22)</f>
        <v>1204958</v>
      </c>
    </row>
    <row r="32" spans="1:8" x14ac:dyDescent="0.4">
      <c r="A32" s="6" t="s">
        <v>8</v>
      </c>
      <c r="B32" s="14">
        <f>B30/B31</f>
        <v>0.70199802733549388</v>
      </c>
      <c r="C32" s="14">
        <f>C30/C31</f>
        <v>0.64040655358941967</v>
      </c>
    </row>
    <row r="35" spans="1:1" x14ac:dyDescent="0.4">
      <c r="A35" s="25" t="s">
        <v>53</v>
      </c>
    </row>
  </sheetData>
  <pageMargins left="0.7" right="0.7" top="0.75" bottom="0.75" header="0.3" footer="0.3"/>
  <pageSetup orientation="portrait" horizontalDpi="1200" verticalDpi="1200" r:id="rId1"/>
  <ignoredErrors>
    <ignoredError sqref="B29:B31 C29:C3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FCF8E-EF89-4DEC-9C3F-3448795B2156}">
  <dimension ref="A1:H37"/>
  <sheetViews>
    <sheetView topLeftCell="A10" workbookViewId="0">
      <selection activeCell="A27" sqref="A27"/>
    </sheetView>
  </sheetViews>
  <sheetFormatPr defaultColWidth="13.69140625" defaultRowHeight="14.6" x14ac:dyDescent="0.4"/>
  <cols>
    <col min="1" max="1" width="27.765625" bestFit="1" customWidth="1"/>
  </cols>
  <sheetData>
    <row r="1" spans="1:8" ht="29.15" x14ac:dyDescent="0.4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21" t="s">
        <v>27</v>
      </c>
      <c r="B2" s="2">
        <v>1018</v>
      </c>
      <c r="C2" s="2">
        <v>965</v>
      </c>
      <c r="D2" s="2">
        <v>10</v>
      </c>
      <c r="E2" s="2">
        <v>73</v>
      </c>
      <c r="F2" s="2">
        <v>396</v>
      </c>
      <c r="G2" s="3">
        <v>29149</v>
      </c>
      <c r="H2" s="3">
        <v>48971</v>
      </c>
    </row>
    <row r="3" spans="1:8" x14ac:dyDescent="0.4">
      <c r="A3" s="21" t="s">
        <v>28</v>
      </c>
      <c r="B3" s="2">
        <v>1021</v>
      </c>
      <c r="C3" s="2">
        <v>967</v>
      </c>
      <c r="D3" s="2">
        <v>10</v>
      </c>
      <c r="E3" s="2">
        <v>75</v>
      </c>
      <c r="F3" s="2">
        <v>532</v>
      </c>
      <c r="G3" s="3">
        <v>39974</v>
      </c>
      <c r="H3" s="3">
        <v>49156</v>
      </c>
    </row>
    <row r="4" spans="1:8" x14ac:dyDescent="0.4">
      <c r="A4" s="21" t="s">
        <v>29</v>
      </c>
      <c r="B4" s="2">
        <v>1023</v>
      </c>
      <c r="C4" s="2">
        <v>969</v>
      </c>
      <c r="D4" s="2">
        <v>10</v>
      </c>
      <c r="E4" s="2">
        <v>77</v>
      </c>
      <c r="F4" s="2">
        <v>740</v>
      </c>
      <c r="G4" s="3">
        <v>49269</v>
      </c>
      <c r="H4" s="3">
        <v>49325</v>
      </c>
    </row>
    <row r="5" spans="1:8" x14ac:dyDescent="0.4">
      <c r="A5" s="21" t="s">
        <v>30</v>
      </c>
      <c r="B5" s="2">
        <v>1028</v>
      </c>
      <c r="C5" s="2">
        <v>972</v>
      </c>
      <c r="D5" s="2">
        <v>10</v>
      </c>
      <c r="E5" s="2">
        <v>77</v>
      </c>
      <c r="F5" s="2">
        <v>640</v>
      </c>
      <c r="G5" s="3">
        <v>36232</v>
      </c>
      <c r="H5" s="3">
        <v>49496</v>
      </c>
    </row>
    <row r="6" spans="1:8" x14ac:dyDescent="0.4">
      <c r="A6" s="21" t="s">
        <v>31</v>
      </c>
      <c r="B6" s="2">
        <v>1030</v>
      </c>
      <c r="C6" s="2">
        <v>976</v>
      </c>
      <c r="D6" s="2">
        <v>11</v>
      </c>
      <c r="E6" s="2">
        <v>76</v>
      </c>
      <c r="F6" s="2">
        <v>646</v>
      </c>
      <c r="G6" s="3">
        <v>52922</v>
      </c>
      <c r="H6" s="3">
        <v>49636</v>
      </c>
    </row>
    <row r="7" spans="1:8" x14ac:dyDescent="0.4">
      <c r="A7" s="21" t="s">
        <v>32</v>
      </c>
      <c r="B7" s="2">
        <v>1030</v>
      </c>
      <c r="C7" s="2">
        <v>982</v>
      </c>
      <c r="D7" s="2">
        <v>11</v>
      </c>
      <c r="E7" s="2">
        <v>76</v>
      </c>
      <c r="F7" s="2">
        <v>722</v>
      </c>
      <c r="G7" s="3">
        <v>38747</v>
      </c>
      <c r="H7" s="3">
        <v>49740</v>
      </c>
    </row>
    <row r="8" spans="1:8" x14ac:dyDescent="0.4">
      <c r="A8" s="21" t="s">
        <v>33</v>
      </c>
      <c r="B8" s="2">
        <v>1031</v>
      </c>
      <c r="C8" s="2">
        <v>988</v>
      </c>
      <c r="D8" s="2">
        <v>11</v>
      </c>
      <c r="E8" s="2">
        <v>77</v>
      </c>
      <c r="F8" s="2">
        <v>579</v>
      </c>
      <c r="G8" s="3">
        <v>37312</v>
      </c>
      <c r="H8" s="3">
        <v>50013</v>
      </c>
    </row>
    <row r="9" spans="1:8" x14ac:dyDescent="0.4">
      <c r="A9" s="21" t="s">
        <v>34</v>
      </c>
      <c r="B9" s="2">
        <v>1031</v>
      </c>
      <c r="C9" s="2">
        <v>993</v>
      </c>
      <c r="D9" s="2">
        <v>11</v>
      </c>
      <c r="E9" s="2">
        <v>76</v>
      </c>
      <c r="F9" s="2">
        <v>530</v>
      </c>
      <c r="G9" s="3">
        <v>36983</v>
      </c>
      <c r="H9" s="3">
        <v>50169</v>
      </c>
    </row>
    <row r="10" spans="1:8" x14ac:dyDescent="0.4">
      <c r="A10" s="21" t="s">
        <v>35</v>
      </c>
      <c r="B10" s="2">
        <v>1030</v>
      </c>
      <c r="C10" s="2">
        <v>998</v>
      </c>
      <c r="D10" s="2">
        <v>12</v>
      </c>
      <c r="E10" s="2">
        <v>74</v>
      </c>
      <c r="F10" s="2">
        <v>736</v>
      </c>
      <c r="G10" s="3">
        <v>43354</v>
      </c>
      <c r="H10" s="3">
        <v>50257</v>
      </c>
    </row>
    <row r="11" spans="1:8" x14ac:dyDescent="0.4">
      <c r="A11" s="21" t="s">
        <v>36</v>
      </c>
      <c r="B11" s="2">
        <v>1032</v>
      </c>
      <c r="C11" s="2">
        <v>1002</v>
      </c>
      <c r="D11" s="2">
        <v>11</v>
      </c>
      <c r="E11" s="2">
        <v>74</v>
      </c>
      <c r="F11" s="2">
        <v>628</v>
      </c>
      <c r="G11" s="3">
        <v>28779</v>
      </c>
      <c r="H11" s="3">
        <v>50392</v>
      </c>
    </row>
    <row r="12" spans="1:8" x14ac:dyDescent="0.4">
      <c r="A12" s="21" t="s">
        <v>37</v>
      </c>
      <c r="B12" s="2">
        <v>1032</v>
      </c>
      <c r="C12" s="2">
        <v>1001</v>
      </c>
      <c r="D12" s="2">
        <v>11</v>
      </c>
      <c r="E12" s="2">
        <v>75</v>
      </c>
      <c r="F12" s="2">
        <v>692</v>
      </c>
      <c r="G12" s="3">
        <v>29755</v>
      </c>
      <c r="H12" s="3">
        <v>50398</v>
      </c>
    </row>
    <row r="13" spans="1:8" x14ac:dyDescent="0.4">
      <c r="A13" s="21" t="s">
        <v>38</v>
      </c>
      <c r="B13" s="2">
        <v>1032</v>
      </c>
      <c r="C13" s="2">
        <v>1004</v>
      </c>
      <c r="D13" s="2">
        <v>11</v>
      </c>
      <c r="E13" s="2">
        <v>75</v>
      </c>
      <c r="F13" s="2">
        <v>754</v>
      </c>
      <c r="G13" s="3">
        <v>41634</v>
      </c>
      <c r="H13" s="3">
        <v>50508</v>
      </c>
    </row>
    <row r="14" spans="1:8" x14ac:dyDescent="0.4">
      <c r="A14" s="21" t="s">
        <v>39</v>
      </c>
      <c r="B14" s="2">
        <v>1139</v>
      </c>
      <c r="C14" s="2">
        <v>1074</v>
      </c>
      <c r="D14" s="2">
        <v>10</v>
      </c>
      <c r="E14" s="2">
        <v>84</v>
      </c>
      <c r="F14" s="2">
        <v>488</v>
      </c>
      <c r="G14" s="3">
        <v>32737</v>
      </c>
      <c r="H14" s="3">
        <v>57419</v>
      </c>
    </row>
    <row r="15" spans="1:8" x14ac:dyDescent="0.4">
      <c r="A15" s="21" t="s">
        <v>40</v>
      </c>
      <c r="B15" s="2">
        <v>1147</v>
      </c>
      <c r="C15" s="2">
        <v>1082</v>
      </c>
      <c r="D15" s="2">
        <v>10</v>
      </c>
      <c r="E15" s="2">
        <v>85</v>
      </c>
      <c r="F15" s="2">
        <v>585</v>
      </c>
      <c r="G15" s="3">
        <v>37934</v>
      </c>
      <c r="H15" s="3">
        <v>57852</v>
      </c>
    </row>
    <row r="16" spans="1:8" x14ac:dyDescent="0.4">
      <c r="A16" s="21" t="s">
        <v>41</v>
      </c>
      <c r="B16" s="2">
        <v>1151</v>
      </c>
      <c r="C16" s="2">
        <v>1087</v>
      </c>
      <c r="D16" s="2">
        <v>10</v>
      </c>
      <c r="E16" s="2">
        <v>83</v>
      </c>
      <c r="F16" s="2">
        <v>739</v>
      </c>
      <c r="G16" s="3">
        <v>49062</v>
      </c>
      <c r="H16" s="3">
        <v>58003</v>
      </c>
    </row>
    <row r="17" spans="1:8" x14ac:dyDescent="0.4">
      <c r="A17" s="21" t="s">
        <v>42</v>
      </c>
      <c r="B17" s="2">
        <v>1154</v>
      </c>
      <c r="C17" s="2">
        <v>1092</v>
      </c>
      <c r="D17" s="2">
        <v>10</v>
      </c>
      <c r="E17" s="2">
        <v>83</v>
      </c>
      <c r="F17" s="2">
        <v>670</v>
      </c>
      <c r="G17" s="3">
        <v>49165</v>
      </c>
      <c r="H17" s="3">
        <v>58216</v>
      </c>
    </row>
    <row r="18" spans="1:8" x14ac:dyDescent="0.4">
      <c r="A18" s="21" t="s">
        <v>43</v>
      </c>
      <c r="B18" s="2">
        <v>1157</v>
      </c>
      <c r="C18" s="2">
        <v>1093</v>
      </c>
      <c r="D18" s="2">
        <v>10</v>
      </c>
      <c r="E18" s="2">
        <v>83</v>
      </c>
      <c r="F18" s="2">
        <v>679</v>
      </c>
      <c r="G18" s="3">
        <v>36159</v>
      </c>
      <c r="H18" s="3">
        <v>58298</v>
      </c>
    </row>
    <row r="19" spans="1:8" x14ac:dyDescent="0.4">
      <c r="A19" s="21" t="s">
        <v>44</v>
      </c>
      <c r="B19" s="2">
        <v>1165</v>
      </c>
      <c r="C19" s="2">
        <v>1093</v>
      </c>
      <c r="D19" s="2">
        <v>10</v>
      </c>
      <c r="E19" s="2">
        <v>84</v>
      </c>
      <c r="F19" s="2">
        <v>816</v>
      </c>
      <c r="G19" s="3">
        <v>55499</v>
      </c>
      <c r="H19" s="3">
        <v>58467</v>
      </c>
    </row>
    <row r="20" spans="1:8" x14ac:dyDescent="0.4">
      <c r="A20" s="21" t="s">
        <v>45</v>
      </c>
      <c r="B20" s="2">
        <v>1171</v>
      </c>
      <c r="C20" s="2">
        <v>1094</v>
      </c>
      <c r="D20" s="2">
        <v>10</v>
      </c>
      <c r="E20" s="2">
        <v>86</v>
      </c>
      <c r="F20" s="2">
        <v>583</v>
      </c>
      <c r="G20" s="3">
        <v>46749</v>
      </c>
      <c r="H20" s="3">
        <v>58677</v>
      </c>
    </row>
    <row r="21" spans="1:8" x14ac:dyDescent="0.4">
      <c r="A21" s="21" t="s">
        <v>46</v>
      </c>
      <c r="B21" s="2">
        <v>1176</v>
      </c>
      <c r="C21" s="2">
        <v>1101</v>
      </c>
      <c r="D21" s="2">
        <v>10</v>
      </c>
      <c r="E21" s="2">
        <v>84</v>
      </c>
      <c r="F21" s="2">
        <v>830</v>
      </c>
      <c r="G21" s="3">
        <v>59648</v>
      </c>
      <c r="H21" s="3">
        <v>58909</v>
      </c>
    </row>
    <row r="22" spans="1:8" x14ac:dyDescent="0.4">
      <c r="A22" s="21" t="s">
        <v>47</v>
      </c>
      <c r="B22" s="2">
        <v>1182</v>
      </c>
      <c r="C22" s="2">
        <v>1103</v>
      </c>
      <c r="D22" s="2">
        <v>10</v>
      </c>
      <c r="E22" s="2">
        <v>84</v>
      </c>
      <c r="F22" s="2">
        <v>619</v>
      </c>
      <c r="G22" s="3">
        <v>33865</v>
      </c>
      <c r="H22" s="3">
        <v>59073</v>
      </c>
    </row>
    <row r="26" spans="1:8" ht="29.15" x14ac:dyDescent="0.4">
      <c r="B26">
        <v>2021</v>
      </c>
      <c r="C26" s="1" t="s">
        <v>54</v>
      </c>
    </row>
    <row r="27" spans="1:8" x14ac:dyDescent="0.4">
      <c r="A27" s="6" t="s">
        <v>55</v>
      </c>
      <c r="B27" s="7">
        <f>SUM(B2:E13)</f>
        <v>25189</v>
      </c>
      <c r="C27" s="7">
        <f>SUM(B14:E22)</f>
        <v>21107</v>
      </c>
    </row>
    <row r="28" spans="1:8" x14ac:dyDescent="0.4">
      <c r="A28" s="6" t="s">
        <v>14</v>
      </c>
      <c r="B28" s="9">
        <f>B27/12</f>
        <v>2099.0833333333335</v>
      </c>
      <c r="C28" s="9">
        <f>C27/9</f>
        <v>2345.2222222222222</v>
      </c>
    </row>
    <row r="29" spans="1:8" x14ac:dyDescent="0.4">
      <c r="A29" s="6" t="s">
        <v>15</v>
      </c>
      <c r="B29" s="7">
        <f>SUM(F2:F13)</f>
        <v>7595</v>
      </c>
      <c r="C29" s="7">
        <f>SUM(F14:F22)</f>
        <v>6009</v>
      </c>
    </row>
    <row r="30" spans="1:8" x14ac:dyDescent="0.4">
      <c r="A30" s="6" t="s">
        <v>16</v>
      </c>
      <c r="B30" s="8">
        <f>SUM(G2:G13)</f>
        <v>464110</v>
      </c>
      <c r="C30" s="8">
        <f>SUM(G14:G22)</f>
        <v>400818</v>
      </c>
    </row>
    <row r="31" spans="1:8" x14ac:dyDescent="0.4">
      <c r="A31" s="6" t="s">
        <v>48</v>
      </c>
      <c r="B31" s="8">
        <f>SUM(H2:H13)</f>
        <v>598061</v>
      </c>
      <c r="C31" s="8">
        <f>SUM(H14:H22)</f>
        <v>524914</v>
      </c>
    </row>
    <row r="32" spans="1:8" x14ac:dyDescent="0.4">
      <c r="A32" s="6" t="s">
        <v>8</v>
      </c>
      <c r="B32" s="14">
        <f>B30/B31</f>
        <v>0.7760245192380042</v>
      </c>
      <c r="C32" s="14">
        <f>C30/C31</f>
        <v>0.76358794011971487</v>
      </c>
    </row>
    <row r="37" spans="1:1" x14ac:dyDescent="0.4">
      <c r="A37" s="25" t="s">
        <v>53</v>
      </c>
    </row>
  </sheetData>
  <pageMargins left="0.7" right="0.7" top="0.75" bottom="0.75" header="0.3" footer="0.3"/>
  <ignoredErrors>
    <ignoredError sqref="C29:C30 C31 B29:B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A8082-A1AD-4414-9837-89F1CFCFD053}">
  <dimension ref="A1:H37"/>
  <sheetViews>
    <sheetView topLeftCell="A10" workbookViewId="0">
      <selection activeCell="A27" sqref="A27"/>
    </sheetView>
  </sheetViews>
  <sheetFormatPr defaultColWidth="13.69140625" defaultRowHeight="14.6" x14ac:dyDescent="0.4"/>
  <cols>
    <col min="1" max="1" width="32.4609375" bestFit="1" customWidth="1"/>
  </cols>
  <sheetData>
    <row r="1" spans="1:8" ht="29.15" x14ac:dyDescent="0.4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21" t="s">
        <v>27</v>
      </c>
      <c r="B2" s="2">
        <v>10114</v>
      </c>
      <c r="C2" s="2">
        <v>5980</v>
      </c>
      <c r="D2" s="2">
        <v>3087</v>
      </c>
      <c r="E2" s="2">
        <v>7167</v>
      </c>
      <c r="F2" s="2">
        <v>8409</v>
      </c>
      <c r="G2" s="3">
        <v>994068</v>
      </c>
      <c r="H2" s="3">
        <v>835118</v>
      </c>
    </row>
    <row r="3" spans="1:8" x14ac:dyDescent="0.4">
      <c r="A3" s="21" t="s">
        <v>28</v>
      </c>
      <c r="B3" s="2">
        <v>10087</v>
      </c>
      <c r="C3" s="2">
        <v>5933</v>
      </c>
      <c r="D3" s="2">
        <v>3113</v>
      </c>
      <c r="E3" s="2">
        <v>7168</v>
      </c>
      <c r="F3" s="2">
        <v>9133</v>
      </c>
      <c r="G3" s="3">
        <v>1037433</v>
      </c>
      <c r="H3" s="3">
        <v>833929</v>
      </c>
    </row>
    <row r="4" spans="1:8" x14ac:dyDescent="0.4">
      <c r="A4" s="21" t="s">
        <v>29</v>
      </c>
      <c r="B4" s="2">
        <v>10079</v>
      </c>
      <c r="C4" s="2">
        <v>5895</v>
      </c>
      <c r="D4" s="2">
        <v>3110</v>
      </c>
      <c r="E4" s="2">
        <v>7167</v>
      </c>
      <c r="F4" s="2">
        <v>11667</v>
      </c>
      <c r="G4" s="3">
        <v>1408077</v>
      </c>
      <c r="H4" s="3">
        <v>832337</v>
      </c>
    </row>
    <row r="5" spans="1:8" x14ac:dyDescent="0.4">
      <c r="A5" s="21" t="s">
        <v>30</v>
      </c>
      <c r="B5" s="2">
        <v>10062</v>
      </c>
      <c r="C5" s="2">
        <v>5856</v>
      </c>
      <c r="D5" s="2">
        <v>3108</v>
      </c>
      <c r="E5" s="2">
        <v>7157</v>
      </c>
      <c r="F5" s="2">
        <v>9367</v>
      </c>
      <c r="G5" s="3">
        <v>1154725</v>
      </c>
      <c r="H5" s="3">
        <v>830097</v>
      </c>
    </row>
    <row r="6" spans="1:8" x14ac:dyDescent="0.4">
      <c r="A6" s="21" t="s">
        <v>31</v>
      </c>
      <c r="B6" s="2">
        <v>10012</v>
      </c>
      <c r="C6" s="2">
        <v>5828</v>
      </c>
      <c r="D6" s="2">
        <v>3107</v>
      </c>
      <c r="E6" s="2">
        <v>7136</v>
      </c>
      <c r="F6" s="2">
        <v>9476</v>
      </c>
      <c r="G6" s="3">
        <v>1087130</v>
      </c>
      <c r="H6" s="3">
        <v>827239</v>
      </c>
    </row>
    <row r="7" spans="1:8" x14ac:dyDescent="0.4">
      <c r="A7" s="21" t="s">
        <v>32</v>
      </c>
      <c r="B7" s="2">
        <v>9936</v>
      </c>
      <c r="C7" s="2">
        <v>5780</v>
      </c>
      <c r="D7" s="2">
        <v>3088</v>
      </c>
      <c r="E7" s="2">
        <v>7111</v>
      </c>
      <c r="F7" s="2">
        <v>10719</v>
      </c>
      <c r="G7" s="3">
        <v>1267544</v>
      </c>
      <c r="H7" s="3">
        <v>822456</v>
      </c>
    </row>
    <row r="8" spans="1:8" x14ac:dyDescent="0.4">
      <c r="A8" s="21" t="s">
        <v>33</v>
      </c>
      <c r="B8" s="2">
        <v>9862</v>
      </c>
      <c r="C8" s="2">
        <v>5718</v>
      </c>
      <c r="D8" s="2">
        <v>3063</v>
      </c>
      <c r="E8" s="2">
        <v>7087</v>
      </c>
      <c r="F8" s="2">
        <v>8814</v>
      </c>
      <c r="G8" s="3">
        <v>827744</v>
      </c>
      <c r="H8" s="3">
        <v>817133</v>
      </c>
    </row>
    <row r="9" spans="1:8" x14ac:dyDescent="0.4">
      <c r="A9" s="21" t="s">
        <v>34</v>
      </c>
      <c r="B9" s="2">
        <v>9782</v>
      </c>
      <c r="C9" s="2">
        <v>5670</v>
      </c>
      <c r="D9" s="2">
        <v>3054</v>
      </c>
      <c r="E9" s="2">
        <v>7042</v>
      </c>
      <c r="F9" s="2">
        <v>9206</v>
      </c>
      <c r="G9" s="3">
        <v>862831</v>
      </c>
      <c r="H9" s="3">
        <v>811652</v>
      </c>
    </row>
    <row r="10" spans="1:8" x14ac:dyDescent="0.4">
      <c r="A10" s="21" t="s">
        <v>35</v>
      </c>
      <c r="B10" s="2">
        <v>9849</v>
      </c>
      <c r="C10" s="2">
        <v>5620</v>
      </c>
      <c r="D10" s="2">
        <v>3060</v>
      </c>
      <c r="E10" s="2">
        <v>7010</v>
      </c>
      <c r="F10" s="2">
        <v>11040</v>
      </c>
      <c r="G10" s="3">
        <v>1146905</v>
      </c>
      <c r="H10" s="3">
        <v>809557</v>
      </c>
    </row>
    <row r="11" spans="1:8" x14ac:dyDescent="0.4">
      <c r="A11" s="21" t="s">
        <v>36</v>
      </c>
      <c r="B11" s="2">
        <v>9797</v>
      </c>
      <c r="C11" s="2">
        <v>5584</v>
      </c>
      <c r="D11" s="2">
        <v>3047</v>
      </c>
      <c r="E11" s="2">
        <v>6979</v>
      </c>
      <c r="F11" s="2">
        <v>8974</v>
      </c>
      <c r="G11" s="3">
        <v>858977</v>
      </c>
      <c r="H11" s="3">
        <v>805425</v>
      </c>
    </row>
    <row r="12" spans="1:8" x14ac:dyDescent="0.4">
      <c r="A12" s="21" t="s">
        <v>37</v>
      </c>
      <c r="B12" s="2">
        <v>9766</v>
      </c>
      <c r="C12" s="2">
        <v>5566</v>
      </c>
      <c r="D12" s="2">
        <v>3033</v>
      </c>
      <c r="E12" s="2">
        <v>6947</v>
      </c>
      <c r="F12" s="2">
        <v>9049</v>
      </c>
      <c r="G12" s="3">
        <v>867060</v>
      </c>
      <c r="H12" s="3">
        <v>802221</v>
      </c>
    </row>
    <row r="13" spans="1:8" x14ac:dyDescent="0.4">
      <c r="A13" s="21" t="s">
        <v>38</v>
      </c>
      <c r="B13" s="2">
        <v>9747</v>
      </c>
      <c r="C13" s="2">
        <v>5556</v>
      </c>
      <c r="D13" s="2">
        <v>3023</v>
      </c>
      <c r="E13" s="2">
        <v>6923</v>
      </c>
      <c r="F13" s="2">
        <v>10611</v>
      </c>
      <c r="G13" s="3">
        <v>1091900</v>
      </c>
      <c r="H13" s="3">
        <v>800057</v>
      </c>
    </row>
    <row r="14" spans="1:8" x14ac:dyDescent="0.4">
      <c r="A14" s="21" t="s">
        <v>39</v>
      </c>
      <c r="B14" s="2">
        <v>10267</v>
      </c>
      <c r="C14" s="2">
        <v>5914</v>
      </c>
      <c r="D14" s="2">
        <v>3243</v>
      </c>
      <c r="E14" s="2">
        <v>7427</v>
      </c>
      <c r="F14" s="2">
        <v>8254</v>
      </c>
      <c r="G14" s="3">
        <v>864655</v>
      </c>
      <c r="H14" s="3">
        <v>1067351</v>
      </c>
    </row>
    <row r="15" spans="1:8" x14ac:dyDescent="0.4">
      <c r="A15" s="21" t="s">
        <v>40</v>
      </c>
      <c r="B15" s="2">
        <v>10192</v>
      </c>
      <c r="C15" s="2">
        <v>5827</v>
      </c>
      <c r="D15" s="2">
        <v>3238</v>
      </c>
      <c r="E15" s="2">
        <v>7403</v>
      </c>
      <c r="F15" s="2">
        <v>9133</v>
      </c>
      <c r="G15" s="3">
        <v>990198</v>
      </c>
      <c r="H15" s="3">
        <v>1060472</v>
      </c>
    </row>
    <row r="16" spans="1:8" x14ac:dyDescent="0.4">
      <c r="A16" s="21" t="s">
        <v>41</v>
      </c>
      <c r="B16" s="2">
        <v>10140</v>
      </c>
      <c r="C16" s="2">
        <v>5783</v>
      </c>
      <c r="D16" s="2">
        <v>3228</v>
      </c>
      <c r="E16" s="2">
        <v>7372</v>
      </c>
      <c r="F16" s="2">
        <v>11306</v>
      </c>
      <c r="G16" s="3">
        <v>1332765</v>
      </c>
      <c r="H16" s="3">
        <v>1055006</v>
      </c>
    </row>
    <row r="17" spans="1:8" x14ac:dyDescent="0.4">
      <c r="A17" s="21" t="s">
        <v>42</v>
      </c>
      <c r="B17" s="2">
        <v>10072</v>
      </c>
      <c r="C17" s="2">
        <v>5748</v>
      </c>
      <c r="D17" s="2">
        <v>3224</v>
      </c>
      <c r="E17" s="2">
        <v>7348</v>
      </c>
      <c r="F17" s="2">
        <v>9089</v>
      </c>
      <c r="G17" s="3">
        <v>996538</v>
      </c>
      <c r="H17" s="3">
        <v>1050370</v>
      </c>
    </row>
    <row r="18" spans="1:8" x14ac:dyDescent="0.4">
      <c r="A18" s="21" t="s">
        <v>43</v>
      </c>
      <c r="B18" s="2">
        <v>10011</v>
      </c>
      <c r="C18" s="2">
        <v>5722</v>
      </c>
      <c r="D18" s="2">
        <v>3218</v>
      </c>
      <c r="E18" s="2">
        <v>7314</v>
      </c>
      <c r="F18" s="2">
        <v>9116</v>
      </c>
      <c r="G18" s="3">
        <v>998991</v>
      </c>
      <c r="H18" s="3">
        <v>1045601</v>
      </c>
    </row>
    <row r="19" spans="1:8" x14ac:dyDescent="0.4">
      <c r="A19" s="21" t="s">
        <v>44</v>
      </c>
      <c r="B19" s="2">
        <v>9922</v>
      </c>
      <c r="C19" s="2">
        <v>5688</v>
      </c>
      <c r="D19" s="2">
        <v>3205</v>
      </c>
      <c r="E19" s="2">
        <v>7283</v>
      </c>
      <c r="F19" s="2">
        <v>11157</v>
      </c>
      <c r="G19" s="3">
        <v>1255138</v>
      </c>
      <c r="H19" s="3">
        <v>1039871</v>
      </c>
    </row>
    <row r="20" spans="1:8" x14ac:dyDescent="0.4">
      <c r="A20" s="21" t="s">
        <v>45</v>
      </c>
      <c r="B20" s="2">
        <v>9872</v>
      </c>
      <c r="C20" s="2">
        <v>5659</v>
      </c>
      <c r="D20" s="2">
        <v>3189</v>
      </c>
      <c r="E20" s="2">
        <v>7240</v>
      </c>
      <c r="F20" s="2">
        <v>8629</v>
      </c>
      <c r="G20" s="3">
        <v>889800</v>
      </c>
      <c r="H20" s="3">
        <v>1034239</v>
      </c>
    </row>
    <row r="21" spans="1:8" x14ac:dyDescent="0.4">
      <c r="A21" s="21" t="s">
        <v>46</v>
      </c>
      <c r="B21" s="2">
        <v>9843</v>
      </c>
      <c r="C21" s="2">
        <v>5613</v>
      </c>
      <c r="D21" s="2">
        <v>3180</v>
      </c>
      <c r="E21" s="2">
        <v>7206</v>
      </c>
      <c r="F21" s="2">
        <v>11263</v>
      </c>
      <c r="G21" s="3">
        <v>1082741</v>
      </c>
      <c r="H21" s="3">
        <v>1029186</v>
      </c>
    </row>
    <row r="22" spans="1:8" x14ac:dyDescent="0.4">
      <c r="A22" s="21" t="s">
        <v>47</v>
      </c>
      <c r="B22" s="2">
        <v>9911</v>
      </c>
      <c r="C22" s="2">
        <v>5576</v>
      </c>
      <c r="D22" s="2">
        <v>3167</v>
      </c>
      <c r="E22" s="2">
        <v>7214</v>
      </c>
      <c r="F22" s="2">
        <v>8628</v>
      </c>
      <c r="G22" s="3">
        <v>829302</v>
      </c>
      <c r="H22" s="3">
        <v>1029004</v>
      </c>
    </row>
    <row r="26" spans="1:8" ht="29.15" x14ac:dyDescent="0.4">
      <c r="B26">
        <v>2021</v>
      </c>
      <c r="C26" s="1" t="s">
        <v>54</v>
      </c>
    </row>
    <row r="27" spans="1:8" x14ac:dyDescent="0.4">
      <c r="A27" s="6" t="s">
        <v>55</v>
      </c>
      <c r="B27" s="7">
        <f>SUM(B2:E13)</f>
        <v>309866</v>
      </c>
      <c r="C27" s="7">
        <f>SUM(B14:E22)</f>
        <v>236459</v>
      </c>
    </row>
    <row r="28" spans="1:8" x14ac:dyDescent="0.4">
      <c r="A28" s="6" t="s">
        <v>14</v>
      </c>
      <c r="B28" s="9">
        <f>B27/12</f>
        <v>25822.166666666668</v>
      </c>
      <c r="C28" s="9">
        <f>C27/9</f>
        <v>26273.222222222223</v>
      </c>
    </row>
    <row r="29" spans="1:8" x14ac:dyDescent="0.4">
      <c r="A29" s="6" t="s">
        <v>15</v>
      </c>
      <c r="B29" s="7">
        <f>SUM(F2:F13)</f>
        <v>116465</v>
      </c>
      <c r="C29" s="7">
        <f>SUM(F14:F22)</f>
        <v>86575</v>
      </c>
    </row>
    <row r="30" spans="1:8" x14ac:dyDescent="0.4">
      <c r="A30" s="6" t="s">
        <v>16</v>
      </c>
      <c r="B30" s="8">
        <f>SUM(G2:G13)</f>
        <v>12604394</v>
      </c>
      <c r="C30" s="8">
        <f>SUM(G14:G22)</f>
        <v>9240128</v>
      </c>
    </row>
    <row r="31" spans="1:8" x14ac:dyDescent="0.4">
      <c r="A31" s="6" t="s">
        <v>48</v>
      </c>
      <c r="B31" s="8">
        <f>SUM(H2:H13)</f>
        <v>9827221</v>
      </c>
      <c r="C31" s="8">
        <f>SUM(H14:H22)</f>
        <v>9411100</v>
      </c>
    </row>
    <row r="32" spans="1:8" x14ac:dyDescent="0.4">
      <c r="A32" s="6" t="s">
        <v>8</v>
      </c>
      <c r="B32" s="14">
        <f>B30/B31</f>
        <v>1.2826000351472711</v>
      </c>
      <c r="C32" s="14">
        <f>C30/C31</f>
        <v>0.98183294195152537</v>
      </c>
    </row>
    <row r="37" spans="1:1" x14ac:dyDescent="0.4">
      <c r="A37" s="25" t="s">
        <v>53</v>
      </c>
    </row>
  </sheetData>
  <pageMargins left="0.7" right="0.7" top="0.75" bottom="0.75" header="0.3" footer="0.3"/>
  <ignoredErrors>
    <ignoredError sqref="B29:C3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8F34F-9AFA-48D7-84D9-6ED46FCC3117}">
  <dimension ref="A1:H36"/>
  <sheetViews>
    <sheetView topLeftCell="A10" workbookViewId="0">
      <selection activeCell="A27" sqref="A27"/>
    </sheetView>
  </sheetViews>
  <sheetFormatPr defaultColWidth="13.69140625" defaultRowHeight="14.6" x14ac:dyDescent="0.4"/>
  <cols>
    <col min="1" max="1" width="27.765625" bestFit="1" customWidth="1"/>
  </cols>
  <sheetData>
    <row r="1" spans="1:8" ht="29.15" x14ac:dyDescent="0.4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21" t="s">
        <v>27</v>
      </c>
      <c r="B2" s="2">
        <v>4032</v>
      </c>
      <c r="C2" s="2">
        <v>3179</v>
      </c>
      <c r="D2" s="2">
        <v>34</v>
      </c>
      <c r="E2" s="2">
        <v>179</v>
      </c>
      <c r="F2" s="2">
        <v>1749</v>
      </c>
      <c r="G2" s="3">
        <v>234359</v>
      </c>
      <c r="H2" s="4">
        <v>297630</v>
      </c>
    </row>
    <row r="3" spans="1:8" x14ac:dyDescent="0.4">
      <c r="A3" s="21" t="s">
        <v>28</v>
      </c>
      <c r="B3" s="2">
        <v>4069</v>
      </c>
      <c r="C3" s="2">
        <v>3218</v>
      </c>
      <c r="D3" s="2">
        <v>35</v>
      </c>
      <c r="E3" s="2">
        <v>179</v>
      </c>
      <c r="F3" s="2">
        <v>2150</v>
      </c>
      <c r="G3" s="3">
        <v>285621</v>
      </c>
      <c r="H3" s="4">
        <v>300792</v>
      </c>
    </row>
    <row r="4" spans="1:8" x14ac:dyDescent="0.4">
      <c r="A4" s="21" t="s">
        <v>29</v>
      </c>
      <c r="B4" s="2">
        <v>4082</v>
      </c>
      <c r="C4" s="2">
        <v>3239</v>
      </c>
      <c r="D4" s="2">
        <v>35</v>
      </c>
      <c r="E4" s="2">
        <v>179</v>
      </c>
      <c r="F4" s="2">
        <v>2937</v>
      </c>
      <c r="G4" s="3">
        <v>423855</v>
      </c>
      <c r="H4" s="4">
        <v>302280</v>
      </c>
    </row>
    <row r="5" spans="1:8" x14ac:dyDescent="0.4">
      <c r="A5" s="21" t="s">
        <v>30</v>
      </c>
      <c r="B5" s="2">
        <v>4098</v>
      </c>
      <c r="C5" s="2">
        <v>3258</v>
      </c>
      <c r="D5" s="2">
        <v>33</v>
      </c>
      <c r="E5" s="2">
        <v>182</v>
      </c>
      <c r="F5" s="2">
        <v>2503</v>
      </c>
      <c r="G5" s="3">
        <v>357210</v>
      </c>
      <c r="H5" s="4">
        <v>303889</v>
      </c>
    </row>
    <row r="6" spans="1:8" x14ac:dyDescent="0.4">
      <c r="A6" s="21" t="s">
        <v>31</v>
      </c>
      <c r="B6" s="2">
        <v>4107</v>
      </c>
      <c r="C6" s="2">
        <v>3276</v>
      </c>
      <c r="D6" s="2">
        <v>32</v>
      </c>
      <c r="E6" s="2">
        <v>180</v>
      </c>
      <c r="F6" s="2">
        <v>2530</v>
      </c>
      <c r="G6" s="3">
        <v>343022</v>
      </c>
      <c r="H6" s="4">
        <v>304892</v>
      </c>
    </row>
    <row r="7" spans="1:8" x14ac:dyDescent="0.4">
      <c r="A7" s="21" t="s">
        <v>32</v>
      </c>
      <c r="B7" s="2">
        <v>4128</v>
      </c>
      <c r="C7" s="2">
        <v>3297</v>
      </c>
      <c r="D7" s="2">
        <v>32</v>
      </c>
      <c r="E7" s="2">
        <v>180</v>
      </c>
      <c r="F7" s="2">
        <v>2965</v>
      </c>
      <c r="G7" s="3">
        <v>481742</v>
      </c>
      <c r="H7" s="4">
        <v>306596</v>
      </c>
    </row>
    <row r="8" spans="1:8" x14ac:dyDescent="0.4">
      <c r="A8" s="21" t="s">
        <v>33</v>
      </c>
      <c r="B8" s="2">
        <v>4140</v>
      </c>
      <c r="C8" s="2">
        <v>3329</v>
      </c>
      <c r="D8" s="2">
        <v>32</v>
      </c>
      <c r="E8" s="2">
        <v>187</v>
      </c>
      <c r="F8" s="2">
        <v>2334</v>
      </c>
      <c r="G8" s="3">
        <v>342110</v>
      </c>
      <c r="H8" s="4">
        <v>309231</v>
      </c>
    </row>
    <row r="9" spans="1:8" x14ac:dyDescent="0.4">
      <c r="A9" s="21" t="s">
        <v>34</v>
      </c>
      <c r="B9" s="2">
        <v>4158</v>
      </c>
      <c r="C9" s="2">
        <v>3347</v>
      </c>
      <c r="D9" s="2">
        <v>32</v>
      </c>
      <c r="E9" s="2">
        <v>195</v>
      </c>
      <c r="F9" s="2">
        <v>2441</v>
      </c>
      <c r="G9" s="3">
        <v>284442</v>
      </c>
      <c r="H9" s="4">
        <v>311352</v>
      </c>
    </row>
    <row r="10" spans="1:8" x14ac:dyDescent="0.4">
      <c r="A10" s="21" t="s">
        <v>35</v>
      </c>
      <c r="B10" s="2">
        <v>4167</v>
      </c>
      <c r="C10" s="2">
        <v>3359</v>
      </c>
      <c r="D10" s="2">
        <v>34</v>
      </c>
      <c r="E10" s="2">
        <v>191</v>
      </c>
      <c r="F10" s="2">
        <v>2823</v>
      </c>
      <c r="G10" s="3">
        <v>372021</v>
      </c>
      <c r="H10" s="4">
        <v>312015</v>
      </c>
    </row>
    <row r="11" spans="1:8" x14ac:dyDescent="0.4">
      <c r="A11" s="21" t="s">
        <v>36</v>
      </c>
      <c r="B11" s="2">
        <v>4176</v>
      </c>
      <c r="C11" s="2">
        <v>3367</v>
      </c>
      <c r="D11" s="2">
        <v>33</v>
      </c>
      <c r="E11" s="2">
        <v>192</v>
      </c>
      <c r="F11" s="2">
        <v>2587</v>
      </c>
      <c r="G11" s="3">
        <v>309989</v>
      </c>
      <c r="H11" s="4">
        <v>312642</v>
      </c>
    </row>
    <row r="12" spans="1:8" x14ac:dyDescent="0.4">
      <c r="A12" s="21" t="s">
        <v>37</v>
      </c>
      <c r="B12" s="2">
        <v>4184</v>
      </c>
      <c r="C12" s="2">
        <v>3375</v>
      </c>
      <c r="D12" s="2">
        <v>33</v>
      </c>
      <c r="E12" s="2">
        <v>195</v>
      </c>
      <c r="F12" s="2">
        <v>2795</v>
      </c>
      <c r="G12" s="3">
        <v>327315</v>
      </c>
      <c r="H12" s="4">
        <v>313539</v>
      </c>
    </row>
    <row r="13" spans="1:8" x14ac:dyDescent="0.4">
      <c r="A13" s="21" t="s">
        <v>38</v>
      </c>
      <c r="B13" s="2">
        <v>4186</v>
      </c>
      <c r="C13" s="2">
        <v>3381</v>
      </c>
      <c r="D13" s="2">
        <v>33</v>
      </c>
      <c r="E13" s="2">
        <v>190</v>
      </c>
      <c r="F13" s="2">
        <v>3228</v>
      </c>
      <c r="G13" s="3">
        <v>434100</v>
      </c>
      <c r="H13" s="4">
        <v>313587</v>
      </c>
    </row>
    <row r="14" spans="1:8" x14ac:dyDescent="0.4">
      <c r="A14" s="21" t="s">
        <v>39</v>
      </c>
      <c r="B14" s="2">
        <v>4614</v>
      </c>
      <c r="C14" s="2">
        <v>3709</v>
      </c>
      <c r="D14" s="2">
        <v>48</v>
      </c>
      <c r="E14" s="2">
        <v>199</v>
      </c>
      <c r="F14" s="2">
        <v>2164</v>
      </c>
      <c r="G14" s="3">
        <v>286272</v>
      </c>
      <c r="H14" s="4">
        <v>396093</v>
      </c>
    </row>
    <row r="15" spans="1:8" x14ac:dyDescent="0.4">
      <c r="A15" s="21" t="s">
        <v>40</v>
      </c>
      <c r="B15" s="2">
        <v>4648</v>
      </c>
      <c r="C15" s="2">
        <v>3752</v>
      </c>
      <c r="D15" s="2">
        <v>47</v>
      </c>
      <c r="E15" s="2">
        <v>198</v>
      </c>
      <c r="F15" s="2">
        <v>2607</v>
      </c>
      <c r="G15" s="3">
        <v>376756</v>
      </c>
      <c r="H15" s="4">
        <v>399675</v>
      </c>
    </row>
    <row r="16" spans="1:8" x14ac:dyDescent="0.4">
      <c r="A16" s="21" t="s">
        <v>41</v>
      </c>
      <c r="B16" s="2">
        <v>4662</v>
      </c>
      <c r="C16" s="2">
        <v>3772</v>
      </c>
      <c r="D16" s="2">
        <v>48</v>
      </c>
      <c r="E16" s="2">
        <v>198</v>
      </c>
      <c r="F16" s="2">
        <v>3245</v>
      </c>
      <c r="G16" s="3">
        <v>451844</v>
      </c>
      <c r="H16" s="4">
        <v>401413</v>
      </c>
    </row>
    <row r="17" spans="1:8" x14ac:dyDescent="0.4">
      <c r="A17" s="21" t="s">
        <v>42</v>
      </c>
      <c r="B17" s="2">
        <v>4666</v>
      </c>
      <c r="C17" s="2">
        <v>3786</v>
      </c>
      <c r="D17" s="2">
        <v>47</v>
      </c>
      <c r="E17" s="2">
        <v>197</v>
      </c>
      <c r="F17" s="2">
        <v>2846</v>
      </c>
      <c r="G17" s="3">
        <v>404008</v>
      </c>
      <c r="H17" s="4">
        <v>402256</v>
      </c>
    </row>
    <row r="18" spans="1:8" x14ac:dyDescent="0.4">
      <c r="A18" s="21" t="s">
        <v>43</v>
      </c>
      <c r="B18" s="2">
        <v>4674</v>
      </c>
      <c r="C18" s="2">
        <v>3798</v>
      </c>
      <c r="D18" s="2">
        <v>46</v>
      </c>
      <c r="E18" s="2">
        <v>196</v>
      </c>
      <c r="F18" s="2">
        <v>2868</v>
      </c>
      <c r="G18" s="3">
        <v>358697</v>
      </c>
      <c r="H18" s="4">
        <v>403099</v>
      </c>
    </row>
    <row r="19" spans="1:8" x14ac:dyDescent="0.4">
      <c r="A19" s="21" t="s">
        <v>44</v>
      </c>
      <c r="B19" s="2">
        <v>4689</v>
      </c>
      <c r="C19" s="2">
        <v>3818</v>
      </c>
      <c r="D19" s="2">
        <v>48</v>
      </c>
      <c r="E19" s="2">
        <v>197</v>
      </c>
      <c r="F19" s="2">
        <v>3420</v>
      </c>
      <c r="G19" s="3">
        <v>478283</v>
      </c>
      <c r="H19" s="4">
        <v>405021</v>
      </c>
    </row>
    <row r="20" spans="1:8" x14ac:dyDescent="0.4">
      <c r="A20" s="21" t="s">
        <v>45</v>
      </c>
      <c r="B20" s="2">
        <v>4700</v>
      </c>
      <c r="C20" s="2">
        <v>3834</v>
      </c>
      <c r="D20" s="2">
        <v>52</v>
      </c>
      <c r="E20" s="2">
        <v>198</v>
      </c>
      <c r="F20" s="2">
        <v>2469</v>
      </c>
      <c r="G20" s="3">
        <v>315460</v>
      </c>
      <c r="H20" s="4">
        <v>406684</v>
      </c>
    </row>
    <row r="21" spans="1:8" x14ac:dyDescent="0.4">
      <c r="A21" s="21" t="s">
        <v>46</v>
      </c>
      <c r="B21" s="2">
        <v>4721</v>
      </c>
      <c r="C21" s="2">
        <v>3863</v>
      </c>
      <c r="D21" s="2">
        <v>52</v>
      </c>
      <c r="E21" s="2">
        <v>202</v>
      </c>
      <c r="F21" s="2">
        <v>3300</v>
      </c>
      <c r="G21" s="3">
        <v>414113</v>
      </c>
      <c r="H21" s="4">
        <v>409523</v>
      </c>
    </row>
    <row r="22" spans="1:8" x14ac:dyDescent="0.4">
      <c r="A22" s="21" t="s">
        <v>47</v>
      </c>
      <c r="B22" s="2">
        <v>4719</v>
      </c>
      <c r="C22" s="2">
        <v>3870</v>
      </c>
      <c r="D22" s="2">
        <v>52</v>
      </c>
      <c r="E22" s="2">
        <v>206</v>
      </c>
      <c r="F22" s="2">
        <v>2587</v>
      </c>
      <c r="G22" s="3">
        <v>333509</v>
      </c>
      <c r="H22" s="4">
        <v>410276</v>
      </c>
    </row>
    <row r="26" spans="1:8" ht="29.15" x14ac:dyDescent="0.4">
      <c r="B26">
        <v>2021</v>
      </c>
      <c r="C26" s="1" t="s">
        <v>54</v>
      </c>
    </row>
    <row r="27" spans="1:8" x14ac:dyDescent="0.4">
      <c r="A27" s="6" t="s">
        <v>55</v>
      </c>
      <c r="B27" s="7">
        <f>SUM(B2:E13)</f>
        <v>91779</v>
      </c>
      <c r="C27" s="7">
        <f>SUM(B14:E22)</f>
        <v>78526</v>
      </c>
    </row>
    <row r="28" spans="1:8" x14ac:dyDescent="0.4">
      <c r="A28" s="6" t="s">
        <v>14</v>
      </c>
      <c r="B28" s="9">
        <f>B27/12</f>
        <v>7648.25</v>
      </c>
      <c r="C28" s="9">
        <f>C27/9</f>
        <v>8725.1111111111113</v>
      </c>
    </row>
    <row r="29" spans="1:8" x14ac:dyDescent="0.4">
      <c r="A29" s="6" t="s">
        <v>15</v>
      </c>
      <c r="B29" s="7">
        <f>SUM(F2:F13)</f>
        <v>31042</v>
      </c>
      <c r="C29" s="7">
        <f>SUM(F14:F22)</f>
        <v>25506</v>
      </c>
    </row>
    <row r="30" spans="1:8" x14ac:dyDescent="0.4">
      <c r="A30" s="6" t="s">
        <v>16</v>
      </c>
      <c r="B30" s="8">
        <f>SUM(G2:G13)</f>
        <v>4195786</v>
      </c>
      <c r="C30" s="8">
        <f>SUM(G14:G22)</f>
        <v>3418942</v>
      </c>
    </row>
    <row r="31" spans="1:8" x14ac:dyDescent="0.4">
      <c r="A31" s="6" t="s">
        <v>48</v>
      </c>
      <c r="B31" s="8">
        <f>SUM(H2:H13)</f>
        <v>3688445</v>
      </c>
      <c r="C31" s="8">
        <f>SUM(H14:H22)</f>
        <v>3634040</v>
      </c>
    </row>
    <row r="32" spans="1:8" x14ac:dyDescent="0.4">
      <c r="A32" s="6" t="s">
        <v>8</v>
      </c>
      <c r="B32" s="14">
        <f>B30/B31</f>
        <v>1.1375487502185881</v>
      </c>
      <c r="C32" s="14">
        <f>C30/C31</f>
        <v>0.94081022773552303</v>
      </c>
    </row>
    <row r="36" spans="1:1" x14ac:dyDescent="0.4">
      <c r="A36" s="25" t="s">
        <v>53</v>
      </c>
    </row>
  </sheetData>
  <pageMargins left="0.7" right="0.7" top="0.75" bottom="0.75" header="0.3" footer="0.3"/>
  <ignoredErrors>
    <ignoredError sqref="B29:C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39D6-BB71-4B9A-A698-042DB868EB7A}">
  <dimension ref="A1:G32"/>
  <sheetViews>
    <sheetView tabSelected="1" topLeftCell="A16" zoomScale="120" zoomScaleNormal="120" workbookViewId="0">
      <selection activeCell="J25" sqref="J25"/>
    </sheetView>
  </sheetViews>
  <sheetFormatPr defaultRowHeight="14.6" x14ac:dyDescent="0.4"/>
  <cols>
    <col min="1" max="1" width="28.3046875" bestFit="1" customWidth="1"/>
    <col min="2" max="2" width="18.23046875" style="11" customWidth="1"/>
    <col min="3" max="3" width="22.23046875" style="11" customWidth="1"/>
    <col min="4" max="4" width="19.69140625" style="11" customWidth="1"/>
    <col min="5" max="5" width="17.3046875" style="11" customWidth="1"/>
    <col min="6" max="6" width="20.3828125" customWidth="1"/>
    <col min="7" max="7" width="22.3046875" customWidth="1"/>
  </cols>
  <sheetData>
    <row r="1" spans="1:7" x14ac:dyDescent="0.4">
      <c r="A1" s="15"/>
      <c r="B1" s="16" t="s">
        <v>18</v>
      </c>
      <c r="C1" s="17" t="s">
        <v>19</v>
      </c>
      <c r="D1" s="17" t="s">
        <v>25</v>
      </c>
      <c r="E1" s="16" t="s">
        <v>18</v>
      </c>
      <c r="F1" s="16" t="s">
        <v>19</v>
      </c>
      <c r="G1" s="16" t="s">
        <v>25</v>
      </c>
    </row>
    <row r="2" spans="1:7" x14ac:dyDescent="0.4">
      <c r="A2" s="18" t="s">
        <v>20</v>
      </c>
      <c r="B2" s="16" t="s">
        <v>49</v>
      </c>
      <c r="C2" s="16" t="s">
        <v>49</v>
      </c>
      <c r="D2" s="16" t="s">
        <v>49</v>
      </c>
      <c r="E2" s="16" t="s">
        <v>50</v>
      </c>
      <c r="F2" s="16" t="s">
        <v>50</v>
      </c>
      <c r="G2" s="16" t="s">
        <v>50</v>
      </c>
    </row>
    <row r="3" spans="1:7" x14ac:dyDescent="0.4">
      <c r="A3" s="10" t="s">
        <v>13</v>
      </c>
      <c r="B3" s="11">
        <v>9464</v>
      </c>
      <c r="C3" s="11">
        <v>15980</v>
      </c>
      <c r="D3" s="11">
        <f>SUM(B3:C3)</f>
        <v>25444</v>
      </c>
      <c r="E3" s="11">
        <v>8107</v>
      </c>
      <c r="F3" s="11">
        <v>15837</v>
      </c>
      <c r="G3" s="11">
        <f>SUM(E3:F3)</f>
        <v>23944</v>
      </c>
    </row>
    <row r="4" spans="1:7" x14ac:dyDescent="0.4">
      <c r="A4" s="10" t="s">
        <v>14</v>
      </c>
      <c r="B4" s="12">
        <v>788.66666666666663</v>
      </c>
      <c r="C4" s="12">
        <v>1331.6666666666667</v>
      </c>
      <c r="D4" s="12">
        <f>D3/12</f>
        <v>2120.3333333333335</v>
      </c>
      <c r="E4" s="12">
        <v>900.77777777777783</v>
      </c>
      <c r="F4" s="12">
        <v>1759.6666666666667</v>
      </c>
      <c r="G4" s="12">
        <f>G3/9</f>
        <v>2660.4444444444443</v>
      </c>
    </row>
    <row r="5" spans="1:7" x14ac:dyDescent="0.4">
      <c r="A5" s="10" t="s">
        <v>15</v>
      </c>
      <c r="B5" s="22">
        <v>4312</v>
      </c>
      <c r="C5" s="22">
        <v>6375</v>
      </c>
      <c r="D5" s="11">
        <f>SUM(B5:C5)</f>
        <v>10687</v>
      </c>
      <c r="E5" s="11">
        <v>3510</v>
      </c>
      <c r="F5" s="11">
        <v>6050</v>
      </c>
      <c r="G5" s="11">
        <f>SUM(E5:F5)</f>
        <v>9560</v>
      </c>
    </row>
    <row r="6" spans="1:7" x14ac:dyDescent="0.4">
      <c r="A6" s="10" t="s">
        <v>16</v>
      </c>
      <c r="B6" s="13">
        <v>606913</v>
      </c>
      <c r="C6" s="13">
        <v>743890</v>
      </c>
      <c r="D6" s="13">
        <f>SUM(B6:C6)</f>
        <v>1350803</v>
      </c>
      <c r="E6" s="13">
        <v>498700</v>
      </c>
      <c r="F6" s="13">
        <v>735236</v>
      </c>
      <c r="G6" s="13">
        <f>SUM(E6:F6)</f>
        <v>1233936</v>
      </c>
    </row>
    <row r="7" spans="1:7" x14ac:dyDescent="0.4">
      <c r="A7" s="10" t="s">
        <v>26</v>
      </c>
      <c r="B7" s="13">
        <v>525089</v>
      </c>
      <c r="C7" s="13">
        <v>730659</v>
      </c>
      <c r="D7" s="13">
        <f>SUM(B7:C7)</f>
        <v>1255748</v>
      </c>
      <c r="E7" s="13">
        <v>511304</v>
      </c>
      <c r="F7" s="13">
        <v>838696</v>
      </c>
      <c r="G7" s="13">
        <f>SUM(E7:F7)</f>
        <v>1350000</v>
      </c>
    </row>
    <row r="8" spans="1:7" x14ac:dyDescent="0.4">
      <c r="A8" s="10" t="s">
        <v>17</v>
      </c>
      <c r="B8" s="23">
        <v>1.1558288213998007</v>
      </c>
      <c r="C8" s="23">
        <v>1.0181083104430384</v>
      </c>
      <c r="D8" s="23">
        <f>D6/D7</f>
        <v>1.0756959198820146</v>
      </c>
      <c r="E8" s="23">
        <v>0.97534930295870947</v>
      </c>
      <c r="F8" s="23">
        <v>0.87664183446683897</v>
      </c>
      <c r="G8" s="23">
        <f>G6/G7</f>
        <v>0.91402666666666665</v>
      </c>
    </row>
    <row r="9" spans="1:7" x14ac:dyDescent="0.4">
      <c r="A9" s="20"/>
      <c r="B9" s="16" t="s">
        <v>18</v>
      </c>
      <c r="C9" s="17" t="s">
        <v>19</v>
      </c>
      <c r="D9" s="17" t="s">
        <v>25</v>
      </c>
      <c r="E9" s="16" t="s">
        <v>18</v>
      </c>
      <c r="F9" s="16" t="s">
        <v>19</v>
      </c>
      <c r="G9" s="16" t="s">
        <v>25</v>
      </c>
    </row>
    <row r="10" spans="1:7" x14ac:dyDescent="0.4">
      <c r="A10" s="18" t="s">
        <v>21</v>
      </c>
      <c r="B10" s="16">
        <v>2021</v>
      </c>
      <c r="C10" s="16">
        <v>2021</v>
      </c>
      <c r="D10" s="16">
        <v>2021</v>
      </c>
      <c r="E10" s="16" t="s">
        <v>50</v>
      </c>
      <c r="F10" s="16" t="s">
        <v>50</v>
      </c>
      <c r="G10" s="16" t="s">
        <v>50</v>
      </c>
    </row>
    <row r="11" spans="1:7" x14ac:dyDescent="0.4">
      <c r="A11" s="10" t="s">
        <v>13</v>
      </c>
      <c r="B11" s="11">
        <v>95366</v>
      </c>
      <c r="C11" s="11">
        <v>25189</v>
      </c>
      <c r="D11" s="11">
        <f>SUM(B11:C11)</f>
        <v>120555</v>
      </c>
      <c r="E11" s="11">
        <v>77672</v>
      </c>
      <c r="F11" s="11">
        <v>21107</v>
      </c>
      <c r="G11" s="11">
        <f>SUM(E11:F11)</f>
        <v>98779</v>
      </c>
    </row>
    <row r="12" spans="1:7" x14ac:dyDescent="0.4">
      <c r="A12" s="10" t="s">
        <v>14</v>
      </c>
      <c r="B12" s="12">
        <v>7947.166666666667</v>
      </c>
      <c r="C12" s="12">
        <v>2099.0833333333335</v>
      </c>
      <c r="D12" s="12">
        <f>D11/12</f>
        <v>10046.25</v>
      </c>
      <c r="E12" s="12">
        <v>8630.2222222222208</v>
      </c>
      <c r="F12" s="12">
        <v>2345.2222222222222</v>
      </c>
      <c r="G12" s="12">
        <f>G11/9</f>
        <v>10975.444444444445</v>
      </c>
    </row>
    <row r="13" spans="1:7" x14ac:dyDescent="0.4">
      <c r="A13" s="10" t="s">
        <v>15</v>
      </c>
      <c r="B13" s="11">
        <v>24800</v>
      </c>
      <c r="C13" s="11">
        <v>7595</v>
      </c>
      <c r="D13" s="11">
        <f>SUM(B13:C13)</f>
        <v>32395</v>
      </c>
      <c r="E13" s="11">
        <v>19672</v>
      </c>
      <c r="F13" s="11">
        <v>6009</v>
      </c>
      <c r="G13" s="11">
        <f>SUM(E13:F13)</f>
        <v>25681</v>
      </c>
    </row>
    <row r="14" spans="1:7" x14ac:dyDescent="0.4">
      <c r="A14" s="10" t="s">
        <v>16</v>
      </c>
      <c r="B14" s="13">
        <v>996416</v>
      </c>
      <c r="C14" s="13">
        <v>464110</v>
      </c>
      <c r="D14" s="13">
        <f>SUM(B14:C14)</f>
        <v>1460526</v>
      </c>
      <c r="E14" s="13">
        <v>771663</v>
      </c>
      <c r="F14" s="13">
        <v>400818</v>
      </c>
      <c r="G14" s="13">
        <f>SUM(E14:F14)</f>
        <v>1172481</v>
      </c>
    </row>
    <row r="15" spans="1:7" x14ac:dyDescent="0.4">
      <c r="A15" s="10" t="s">
        <v>26</v>
      </c>
      <c r="B15" s="13">
        <v>1419400</v>
      </c>
      <c r="C15" s="13">
        <v>598061</v>
      </c>
      <c r="D15" s="13">
        <f>SUM(B15:C15)</f>
        <v>2017461</v>
      </c>
      <c r="E15" s="13">
        <v>1204958</v>
      </c>
      <c r="F15" s="13">
        <v>524914</v>
      </c>
      <c r="G15" s="13">
        <f>SUM(E15:F15)</f>
        <v>1729872</v>
      </c>
    </row>
    <row r="16" spans="1:7" x14ac:dyDescent="0.4">
      <c r="A16" s="10" t="s">
        <v>17</v>
      </c>
      <c r="B16" s="23">
        <v>0.70199802733549388</v>
      </c>
      <c r="C16" s="23">
        <v>0.7760245192380042</v>
      </c>
      <c r="D16" s="23">
        <f>D14/D15</f>
        <v>0.72394261896512502</v>
      </c>
      <c r="E16" s="23">
        <v>0.64040655358941967</v>
      </c>
      <c r="F16" s="23">
        <v>0.76358794011971487</v>
      </c>
      <c r="G16" s="23">
        <f>G14/G15</f>
        <v>0.67778483032270598</v>
      </c>
    </row>
    <row r="17" spans="1:7" x14ac:dyDescent="0.4">
      <c r="A17" s="20"/>
      <c r="B17" s="16" t="s">
        <v>18</v>
      </c>
      <c r="C17" s="17" t="s">
        <v>19</v>
      </c>
      <c r="D17" s="17" t="s">
        <v>25</v>
      </c>
      <c r="E17" s="16" t="s">
        <v>18</v>
      </c>
      <c r="F17" s="16" t="s">
        <v>19</v>
      </c>
      <c r="G17" s="16" t="s">
        <v>25</v>
      </c>
    </row>
    <row r="18" spans="1:7" x14ac:dyDescent="0.4">
      <c r="A18" s="18" t="s">
        <v>22</v>
      </c>
      <c r="B18" s="16">
        <v>2021</v>
      </c>
      <c r="C18" s="16">
        <v>2021</v>
      </c>
      <c r="D18" s="16">
        <v>2021</v>
      </c>
      <c r="E18" s="16" t="s">
        <v>50</v>
      </c>
      <c r="F18" s="16" t="s">
        <v>50</v>
      </c>
      <c r="G18" s="16" t="s">
        <v>50</v>
      </c>
    </row>
    <row r="19" spans="1:7" x14ac:dyDescent="0.4">
      <c r="A19" s="10" t="s">
        <v>13</v>
      </c>
      <c r="B19" s="11">
        <v>309866</v>
      </c>
      <c r="C19" s="11">
        <v>91779</v>
      </c>
      <c r="D19" s="11">
        <f>SUM(B19:C19)</f>
        <v>401645</v>
      </c>
      <c r="E19" s="11">
        <v>236459</v>
      </c>
      <c r="F19" s="11">
        <v>78526</v>
      </c>
      <c r="G19" s="11">
        <f>SUM(E19:F19)</f>
        <v>314985</v>
      </c>
    </row>
    <row r="20" spans="1:7" x14ac:dyDescent="0.4">
      <c r="A20" s="10" t="s">
        <v>14</v>
      </c>
      <c r="B20" s="12">
        <v>25822.166666666668</v>
      </c>
      <c r="C20" s="12">
        <v>7648.25</v>
      </c>
      <c r="D20" s="12">
        <f>D19/12</f>
        <v>33470.416666666664</v>
      </c>
      <c r="E20" s="12">
        <v>26273.222222222223</v>
      </c>
      <c r="F20" s="12">
        <v>8725.1111111111113</v>
      </c>
      <c r="G20" s="12">
        <f>G19/9</f>
        <v>34998.333333333336</v>
      </c>
    </row>
    <row r="21" spans="1:7" x14ac:dyDescent="0.4">
      <c r="A21" s="10" t="s">
        <v>15</v>
      </c>
      <c r="B21" s="11">
        <v>116465</v>
      </c>
      <c r="C21" s="11">
        <v>31042</v>
      </c>
      <c r="D21" s="11">
        <f>SUM(B21:C21)</f>
        <v>147507</v>
      </c>
      <c r="E21" s="11">
        <v>86575</v>
      </c>
      <c r="F21" s="11">
        <v>25506</v>
      </c>
      <c r="G21" s="11">
        <f>SUM(E21:F21)</f>
        <v>112081</v>
      </c>
    </row>
    <row r="22" spans="1:7" x14ac:dyDescent="0.4">
      <c r="A22" s="10" t="s">
        <v>16</v>
      </c>
      <c r="B22" s="13">
        <v>12604394</v>
      </c>
      <c r="C22" s="13">
        <v>4195786</v>
      </c>
      <c r="D22" s="13">
        <f>SUM(B22:C22)</f>
        <v>16800180</v>
      </c>
      <c r="E22" s="13">
        <v>9240128</v>
      </c>
      <c r="F22" s="13">
        <v>3418942</v>
      </c>
      <c r="G22" s="13">
        <f>SUM(E22:F22)</f>
        <v>12659070</v>
      </c>
    </row>
    <row r="23" spans="1:7" x14ac:dyDescent="0.4">
      <c r="A23" s="10" t="s">
        <v>26</v>
      </c>
      <c r="B23" s="13">
        <v>9827221</v>
      </c>
      <c r="C23" s="13">
        <v>3688445</v>
      </c>
      <c r="D23" s="13">
        <f>SUM(B23:C23)</f>
        <v>13515666</v>
      </c>
      <c r="E23" s="13">
        <v>9411100</v>
      </c>
      <c r="F23" s="13">
        <v>3634040</v>
      </c>
      <c r="G23" s="13">
        <f>SUM(E23:F23)</f>
        <v>13045140</v>
      </c>
    </row>
    <row r="24" spans="1:7" x14ac:dyDescent="0.4">
      <c r="A24" s="10" t="s">
        <v>17</v>
      </c>
      <c r="B24" s="23">
        <v>1.2826000351472711</v>
      </c>
      <c r="C24" s="23">
        <v>1.1375487502185881</v>
      </c>
      <c r="D24" s="23">
        <f>D22/D23</f>
        <v>1.243015327546567</v>
      </c>
      <c r="E24" s="23">
        <v>0.98183294195152537</v>
      </c>
      <c r="F24" s="23">
        <v>0.94081022773552303</v>
      </c>
      <c r="G24" s="23">
        <f>G22/G23</f>
        <v>0.97040507039403179</v>
      </c>
    </row>
    <row r="25" spans="1:7" x14ac:dyDescent="0.4">
      <c r="A25" s="10"/>
      <c r="B25" s="23"/>
      <c r="C25" s="23"/>
      <c r="D25" s="23"/>
      <c r="E25" s="23"/>
      <c r="F25" s="23"/>
      <c r="G25" s="23"/>
    </row>
    <row r="27" spans="1:7" x14ac:dyDescent="0.4">
      <c r="A27" s="19" t="s">
        <v>23</v>
      </c>
      <c r="B27" s="16" t="s">
        <v>11</v>
      </c>
      <c r="C27" s="16" t="s">
        <v>24</v>
      </c>
      <c r="D27" s="16" t="s">
        <v>6</v>
      </c>
      <c r="E27" s="16" t="s">
        <v>12</v>
      </c>
      <c r="F27" s="16" t="s">
        <v>8</v>
      </c>
      <c r="G27" s="24"/>
    </row>
    <row r="28" spans="1:7" x14ac:dyDescent="0.4">
      <c r="A28" s="10" t="s">
        <v>51</v>
      </c>
      <c r="B28" s="11">
        <f>SUM(B11,C11,B19,C19)</f>
        <v>522200</v>
      </c>
      <c r="C28" s="11">
        <f>SUM(B13,C13,B21,C21)</f>
        <v>179902</v>
      </c>
      <c r="D28" s="13">
        <f>SUM(B14,C14,B22,C22)</f>
        <v>18260706</v>
      </c>
      <c r="E28" s="13">
        <f>SUM(B15,C15,B23,C23)</f>
        <v>15533127</v>
      </c>
      <c r="F28" s="14">
        <f>D28/E28</f>
        <v>1.1755975471004647</v>
      </c>
    </row>
    <row r="29" spans="1:7" x14ac:dyDescent="0.4">
      <c r="A29" s="10" t="s">
        <v>52</v>
      </c>
      <c r="B29" s="11">
        <f>SUM(E3,F3,E11,F11,E19,F19)</f>
        <v>437708</v>
      </c>
      <c r="C29" s="11">
        <f>SUM(E13,F13,E5,F5,E21,F21)</f>
        <v>147322</v>
      </c>
      <c r="D29" s="13">
        <f>SUM(E6,F6,E14,F14,E22,F22)</f>
        <v>15065487</v>
      </c>
      <c r="E29" s="13">
        <f>SUM(E7,F7,E15,F15,E23,F23)</f>
        <v>16125012</v>
      </c>
      <c r="F29" s="14">
        <f>D29/E29</f>
        <v>0.93429307215399282</v>
      </c>
    </row>
    <row r="30" spans="1:7" x14ac:dyDescent="0.4">
      <c r="A30" s="10" t="s">
        <v>25</v>
      </c>
      <c r="B30" s="11">
        <f>SUM(B28:B29)</f>
        <v>959908</v>
      </c>
      <c r="C30" s="11">
        <f>SUM(C28:C29)</f>
        <v>327224</v>
      </c>
      <c r="D30" s="13">
        <f>SUM(D28:D29)</f>
        <v>33326193</v>
      </c>
      <c r="E30" s="13">
        <f>SUM(E28:E29)</f>
        <v>31658139</v>
      </c>
      <c r="F30" s="14">
        <f>D30/E30</f>
        <v>1.0526895784998607</v>
      </c>
    </row>
    <row r="32" spans="1:7" x14ac:dyDescent="0.4">
      <c r="A32" s="25" t="s">
        <v>53</v>
      </c>
    </row>
  </sheetData>
  <pageMargins left="0.7" right="0.7" top="0.75" bottom="0.75" header="0.3" footer="0.3"/>
  <pageSetup orientation="portrait" horizontalDpi="1200" verticalDpi="1200" r:id="rId1"/>
  <ignoredErrors>
    <ignoredError sqref="D4 D12 G12 D20 G20 G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Preventive Plan - Actives</vt:lpstr>
      <vt:lpstr>Preventive Plan - Retirees</vt:lpstr>
      <vt:lpstr>Select Plan - Actives</vt:lpstr>
      <vt:lpstr>Select Plan - Retirees</vt:lpstr>
      <vt:lpstr>Select Plus Plan - Actives</vt:lpstr>
      <vt:lpstr>Select Plus Plan - Retirees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Wohlfeil</dc:creator>
  <cp:lastModifiedBy>Rasmussen, Tom - ETF</cp:lastModifiedBy>
  <dcterms:created xsi:type="dcterms:W3CDTF">2021-03-01T15:38:51Z</dcterms:created>
  <dcterms:modified xsi:type="dcterms:W3CDTF">2022-11-15T14:39:25Z</dcterms:modified>
</cp:coreProperties>
</file>