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rocurement\Contract-R\Contract\ETC\ETC0048 - PY 2024-2026 Supplemental Dental\1. Posted Docs ET-7422 Guidelines, 6.1.2022 DTCs, ET-1158 Manual\Final ET-7422 posted on ETF's website\"/>
    </mc:Choice>
  </mc:AlternateContent>
  <xr:revisionPtr revIDLastSave="0" documentId="8_{34AAD446-DB90-4B4A-AD7D-81F36AA606C9}" xr6:coauthVersionLast="47" xr6:coauthVersionMax="47" xr10:uidLastSave="{00000000-0000-0000-0000-000000000000}"/>
  <bookViews>
    <workbookView xWindow="-98" yWindow="-98" windowWidth="19396" windowHeight="10395" xr2:uid="{0E395ACE-D8D0-4899-9FB5-D487BD232048}"/>
  </bookViews>
  <sheets>
    <sheet name="11-16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" i="1" l="1"/>
  <c r="R5" i="1"/>
  <c r="R4" i="1"/>
  <c r="L6" i="1"/>
  <c r="L5" i="1"/>
  <c r="L4" i="1"/>
  <c r="F13" i="1"/>
  <c r="F12" i="1"/>
  <c r="F11" i="1"/>
  <c r="F10" i="1"/>
  <c r="F9" i="1"/>
  <c r="F8" i="1"/>
  <c r="F7" i="1"/>
  <c r="F6" i="1"/>
  <c r="F5" i="1"/>
  <c r="F4" i="1"/>
  <c r="J6" i="1" l="1"/>
  <c r="I6" i="1"/>
  <c r="K5" i="1"/>
  <c r="E5" i="1"/>
  <c r="E6" i="1"/>
  <c r="E7" i="1"/>
  <c r="E8" i="1"/>
  <c r="E9" i="1"/>
  <c r="E10" i="1"/>
  <c r="E11" i="1"/>
  <c r="E12" i="1"/>
  <c r="E4" i="1"/>
  <c r="K4" i="1" l="1"/>
  <c r="P6" i="1"/>
  <c r="O6" i="1"/>
  <c r="Q5" i="1"/>
  <c r="Q4" i="1"/>
  <c r="D13" i="1" l="1"/>
  <c r="C13" i="1"/>
  <c r="C14" i="1" l="1"/>
  <c r="E13" i="1"/>
  <c r="D14" i="1"/>
  <c r="E14" i="1" l="1"/>
  <c r="O7" i="1"/>
  <c r="P7" i="1"/>
  <c r="Q6" i="1"/>
  <c r="I7" i="1"/>
  <c r="J7" i="1"/>
  <c r="K6" i="1"/>
  <c r="K7" i="1" l="1"/>
  <c r="Q7" i="1"/>
</calcChain>
</file>

<file path=xl/sharedStrings.xml><?xml version="1.0" encoding="utf-8"?>
<sst xmlns="http://schemas.openxmlformats.org/spreadsheetml/2006/main" count="24" uniqueCount="15">
  <si>
    <t>Total</t>
  </si>
  <si>
    <t>F</t>
  </si>
  <si>
    <t>M</t>
  </si>
  <si>
    <t>Min</t>
  </si>
  <si>
    <t>Max</t>
  </si>
  <si>
    <t>Age Range</t>
  </si>
  <si>
    <t>Gender</t>
  </si>
  <si>
    <t>Active</t>
  </si>
  <si>
    <t>Retiree</t>
  </si>
  <si>
    <t>Local</t>
  </si>
  <si>
    <t>State</t>
  </si>
  <si>
    <t>Status</t>
  </si>
  <si>
    <t>Level</t>
  </si>
  <si>
    <t>All employees</t>
  </si>
  <si>
    <t>Active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</si>
</sst>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0" fillId="0" borderId="0" xfId="0" applyNumberFormat="1"/>
    <xf numFmtId="3" fontId="3" fillId="0" borderId="0" xfId="0" applyNumberFormat="1" applyFont="1"/>
    <xf numFmtId="3" fontId="3" fillId="0" borderId="1" xfId="0" applyNumberFormat="1" applyFont="1" applyBorder="1"/>
    <xf numFmtId="3" fontId="4" fillId="3" borderId="1" xfId="0" applyNumberFormat="1" applyFont="1" applyFill="1" applyBorder="1"/>
    <xf numFmtId="10" fontId="3" fillId="0" borderId="1" xfId="1" applyNumberFormat="1" applyFont="1" applyBorder="1"/>
    <xf numFmtId="10" fontId="3" fillId="0" borderId="1" xfId="0" applyNumberFormat="1" applyFont="1" applyBorder="1"/>
    <xf numFmtId="10" fontId="3" fillId="0" borderId="0" xfId="1" applyNumberFormat="1" applyFont="1" applyBorder="1"/>
    <xf numFmtId="3" fontId="0" fillId="0" borderId="0" xfId="0" applyNumberFormat="1" applyBorder="1"/>
    <xf numFmtId="10" fontId="0" fillId="0" borderId="0" xfId="0" applyNumberFormat="1"/>
    <xf numFmtId="10" fontId="3" fillId="0" borderId="0" xfId="0" applyNumberFormat="1" applyFont="1" applyBorder="1"/>
    <xf numFmtId="10" fontId="3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2F54-9564-4816-BB53-3CDC5444BC2B}">
  <dimension ref="A1:R14"/>
  <sheetViews>
    <sheetView tabSelected="1" workbookViewId="0">
      <pane ySplit="2" topLeftCell="A3" activePane="bottomLeft" state="frozen"/>
      <selection pane="bottomLeft" activeCell="E19" sqref="E19"/>
    </sheetView>
  </sheetViews>
  <sheetFormatPr defaultRowHeight="14.25" x14ac:dyDescent="0.45"/>
  <cols>
    <col min="1" max="2" width="7.1328125" customWidth="1"/>
    <col min="6" max="6" width="12" bestFit="1" customWidth="1"/>
  </cols>
  <sheetData>
    <row r="1" spans="1:18" x14ac:dyDescent="0.45">
      <c r="A1" s="20" t="s">
        <v>13</v>
      </c>
      <c r="B1" s="20"/>
      <c r="C1" s="20"/>
      <c r="D1" s="20"/>
      <c r="H1" s="20" t="s">
        <v>13</v>
      </c>
      <c r="I1" s="20"/>
      <c r="J1" s="20"/>
      <c r="N1" s="20" t="s">
        <v>14</v>
      </c>
      <c r="O1" s="20"/>
      <c r="P1" s="20"/>
    </row>
    <row r="2" spans="1:18" x14ac:dyDescent="0.45">
      <c r="A2" s="19" t="s">
        <v>5</v>
      </c>
      <c r="B2" s="19"/>
      <c r="C2" s="19" t="s">
        <v>6</v>
      </c>
      <c r="D2" s="19"/>
      <c r="H2" s="5"/>
      <c r="I2" s="19" t="s">
        <v>6</v>
      </c>
      <c r="J2" s="19"/>
      <c r="N2" s="6"/>
      <c r="O2" s="19" t="s">
        <v>6</v>
      </c>
      <c r="P2" s="19"/>
    </row>
    <row r="3" spans="1:18" x14ac:dyDescent="0.45">
      <c r="A3" s="1" t="s">
        <v>3</v>
      </c>
      <c r="B3" s="1" t="s">
        <v>4</v>
      </c>
      <c r="C3" s="3" t="s">
        <v>1</v>
      </c>
      <c r="D3" s="3" t="s">
        <v>2</v>
      </c>
      <c r="E3" s="3" t="s">
        <v>0</v>
      </c>
      <c r="H3" s="1" t="s">
        <v>11</v>
      </c>
      <c r="I3" s="3" t="s">
        <v>1</v>
      </c>
      <c r="J3" s="3" t="s">
        <v>2</v>
      </c>
      <c r="K3" s="3" t="s">
        <v>0</v>
      </c>
      <c r="L3" s="18"/>
      <c r="N3" s="1" t="s">
        <v>12</v>
      </c>
      <c r="O3" s="3" t="s">
        <v>1</v>
      </c>
      <c r="P3" s="3" t="s">
        <v>2</v>
      </c>
      <c r="Q3" s="3" t="s">
        <v>0</v>
      </c>
    </row>
    <row r="4" spans="1:18" x14ac:dyDescent="0.45">
      <c r="A4" s="2">
        <v>0</v>
      </c>
      <c r="B4" s="2">
        <v>17</v>
      </c>
      <c r="C4" s="9">
        <v>12</v>
      </c>
      <c r="D4" s="9">
        <v>13</v>
      </c>
      <c r="E4" s="9">
        <f>C4+D4</f>
        <v>25</v>
      </c>
      <c r="F4" s="15">
        <f>E4/E13</f>
        <v>4.6255694075940748E-5</v>
      </c>
      <c r="H4" s="2" t="s">
        <v>7</v>
      </c>
      <c r="I4" s="9">
        <v>169803</v>
      </c>
      <c r="J4" s="9">
        <v>100551</v>
      </c>
      <c r="K4" s="9">
        <f>I4+J4</f>
        <v>270354</v>
      </c>
      <c r="L4" s="16">
        <f>K4/K6</f>
        <v>0.5002164766482754</v>
      </c>
      <c r="N4" s="2" t="s">
        <v>9</v>
      </c>
      <c r="O4" s="8">
        <v>121870</v>
      </c>
      <c r="P4" s="8">
        <v>66299</v>
      </c>
      <c r="Q4" s="9">
        <f>O4+P4</f>
        <v>188169</v>
      </c>
      <c r="R4" s="15">
        <f>Q4/Q6</f>
        <v>0.71627218259194692</v>
      </c>
    </row>
    <row r="5" spans="1:18" x14ac:dyDescent="0.45">
      <c r="A5" s="2">
        <v>18</v>
      </c>
      <c r="B5" s="2">
        <v>24</v>
      </c>
      <c r="C5" s="9">
        <v>7727</v>
      </c>
      <c r="D5" s="9">
        <v>4204</v>
      </c>
      <c r="E5" s="9">
        <f t="shared" ref="E5:E12" si="0">C5+D5</f>
        <v>11931</v>
      </c>
      <c r="F5" s="15">
        <f>E5/E13</f>
        <v>2.2075067440801961E-2</v>
      </c>
      <c r="H5" s="2" t="s">
        <v>8</v>
      </c>
      <c r="I5" s="9">
        <v>165842</v>
      </c>
      <c r="J5" s="9">
        <v>104278</v>
      </c>
      <c r="K5" s="9">
        <f>I5+J5</f>
        <v>270120</v>
      </c>
      <c r="L5" s="16">
        <f>K5/K6</f>
        <v>0.4997835233517246</v>
      </c>
      <c r="N5" s="2" t="s">
        <v>10</v>
      </c>
      <c r="O5" s="8">
        <v>42610</v>
      </c>
      <c r="P5" s="8">
        <v>31927</v>
      </c>
      <c r="Q5" s="9">
        <f>O5+P5</f>
        <v>74537</v>
      </c>
      <c r="R5" s="15">
        <f>Q5/Q6</f>
        <v>0.28372781740805308</v>
      </c>
    </row>
    <row r="6" spans="1:18" x14ac:dyDescent="0.45">
      <c r="A6" s="2">
        <v>25</v>
      </c>
      <c r="B6" s="2">
        <v>34</v>
      </c>
      <c r="C6" s="9">
        <v>36671</v>
      </c>
      <c r="D6" s="9">
        <v>22876</v>
      </c>
      <c r="E6" s="9">
        <f t="shared" si="0"/>
        <v>59547</v>
      </c>
      <c r="F6" s="15">
        <f>E6/E13</f>
        <v>0.11017551260560175</v>
      </c>
      <c r="H6" s="2"/>
      <c r="I6" s="10">
        <f>SUM(I4:I5)</f>
        <v>335645</v>
      </c>
      <c r="J6" s="10">
        <f>SUM(J4:J5)</f>
        <v>204829</v>
      </c>
      <c r="K6" s="10">
        <f t="shared" ref="K6:K7" si="1">I6+J6</f>
        <v>540474</v>
      </c>
      <c r="L6" s="17">
        <f>SUM(L4:L5)</f>
        <v>1</v>
      </c>
      <c r="N6" s="2"/>
      <c r="O6" s="10">
        <f>SUM(O4:O5)</f>
        <v>164480</v>
      </c>
      <c r="P6" s="10">
        <f>SUM(P4:P5)</f>
        <v>98226</v>
      </c>
      <c r="Q6" s="10">
        <f t="shared" ref="Q6:Q7" si="2">O6+P6</f>
        <v>262706</v>
      </c>
      <c r="R6" s="15">
        <f>SUM(R4:R5)</f>
        <v>1</v>
      </c>
    </row>
    <row r="7" spans="1:18" x14ac:dyDescent="0.45">
      <c r="A7" s="2">
        <v>35</v>
      </c>
      <c r="B7" s="2">
        <v>44</v>
      </c>
      <c r="C7" s="9">
        <v>44092</v>
      </c>
      <c r="D7" s="9">
        <v>27321</v>
      </c>
      <c r="E7" s="9">
        <f t="shared" si="0"/>
        <v>71413</v>
      </c>
      <c r="F7" s="15">
        <f>E7/E13</f>
        <v>0.13213031524180627</v>
      </c>
      <c r="H7" s="2"/>
      <c r="I7" s="11">
        <f>I6/(I6+J6)</f>
        <v>0.62101969752476527</v>
      </c>
      <c r="J7" s="11">
        <f>J6/(I6+J6)</f>
        <v>0.37898030247523468</v>
      </c>
      <c r="K7" s="11">
        <f t="shared" si="1"/>
        <v>1</v>
      </c>
      <c r="L7" s="13"/>
      <c r="N7" s="2"/>
      <c r="O7" s="11">
        <f>O6/(O6+P6)</f>
        <v>0.62609913743880996</v>
      </c>
      <c r="P7" s="11">
        <f>P6/(O6+P6)</f>
        <v>0.37390086256119009</v>
      </c>
      <c r="Q7" s="11">
        <f t="shared" si="2"/>
        <v>1</v>
      </c>
    </row>
    <row r="8" spans="1:18" x14ac:dyDescent="0.45">
      <c r="A8" s="2">
        <v>45</v>
      </c>
      <c r="B8" s="2">
        <v>54</v>
      </c>
      <c r="C8" s="9">
        <v>46035</v>
      </c>
      <c r="D8" s="9">
        <v>28566</v>
      </c>
      <c r="E8" s="9">
        <f t="shared" si="0"/>
        <v>74601</v>
      </c>
      <c r="F8" s="15">
        <f>E8/E13</f>
        <v>0.13802884135037022</v>
      </c>
      <c r="H8" s="2"/>
      <c r="I8" s="4"/>
      <c r="J8" s="4"/>
      <c r="K8" s="4"/>
      <c r="L8" s="14"/>
    </row>
    <row r="9" spans="1:18" x14ac:dyDescent="0.45">
      <c r="A9" s="2">
        <v>55</v>
      </c>
      <c r="B9" s="2">
        <v>64</v>
      </c>
      <c r="C9" s="9">
        <v>64815</v>
      </c>
      <c r="D9" s="9">
        <v>37546</v>
      </c>
      <c r="E9" s="9">
        <f t="shared" si="0"/>
        <v>102361</v>
      </c>
      <c r="F9" s="15">
        <f>E9/E13</f>
        <v>0.18939116405229484</v>
      </c>
      <c r="H9" s="2"/>
      <c r="I9" s="4"/>
      <c r="J9" s="4"/>
      <c r="K9" s="4"/>
      <c r="L9" s="14"/>
    </row>
    <row r="10" spans="1:18" x14ac:dyDescent="0.45">
      <c r="A10" s="2">
        <v>65</v>
      </c>
      <c r="B10" s="2">
        <v>74</v>
      </c>
      <c r="C10" s="9">
        <v>79700</v>
      </c>
      <c r="D10" s="9">
        <v>47375</v>
      </c>
      <c r="E10" s="9">
        <f t="shared" si="0"/>
        <v>127075</v>
      </c>
      <c r="F10" s="15">
        <f>E10/E13</f>
        <v>0.23511769298800683</v>
      </c>
      <c r="H10" s="2"/>
      <c r="I10" s="12"/>
      <c r="J10" s="12"/>
      <c r="K10" s="4"/>
      <c r="L10" s="14"/>
    </row>
    <row r="11" spans="1:18" x14ac:dyDescent="0.45">
      <c r="A11" s="2">
        <v>75</v>
      </c>
      <c r="B11" s="2">
        <v>84</v>
      </c>
      <c r="C11" s="9">
        <v>42183</v>
      </c>
      <c r="D11" s="9">
        <v>28880</v>
      </c>
      <c r="E11" s="9">
        <f t="shared" si="0"/>
        <v>71063</v>
      </c>
      <c r="F11" s="15">
        <f>E11/E13</f>
        <v>0.1314827355247431</v>
      </c>
      <c r="H11" s="9"/>
      <c r="I11" s="12"/>
      <c r="J11" s="12"/>
      <c r="K11" s="4"/>
      <c r="L11" s="14"/>
    </row>
    <row r="12" spans="1:18" x14ac:dyDescent="0.45">
      <c r="A12" s="2">
        <v>85</v>
      </c>
      <c r="B12" s="2">
        <v>124</v>
      </c>
      <c r="C12" s="9">
        <v>14410</v>
      </c>
      <c r="D12" s="9">
        <v>8048</v>
      </c>
      <c r="E12" s="9">
        <f t="shared" si="0"/>
        <v>22458</v>
      </c>
      <c r="F12" s="15">
        <f>E12/E13</f>
        <v>4.1552415102299095E-2</v>
      </c>
      <c r="H12" s="9"/>
      <c r="I12" s="9"/>
      <c r="J12" s="7"/>
    </row>
    <row r="13" spans="1:18" x14ac:dyDescent="0.45">
      <c r="C13" s="10">
        <f>SUM(C4:C12)</f>
        <v>335645</v>
      </c>
      <c r="D13" s="10">
        <f>SUM(D4:D12)</f>
        <v>204829</v>
      </c>
      <c r="E13" s="10">
        <f t="shared" ref="E13:E14" si="3">C13+D13</f>
        <v>540474</v>
      </c>
      <c r="F13" s="15">
        <f>SUM(F4:F12)</f>
        <v>1</v>
      </c>
      <c r="H13" s="9"/>
      <c r="I13" s="9"/>
      <c r="J13" s="7"/>
    </row>
    <row r="14" spans="1:18" x14ac:dyDescent="0.45">
      <c r="C14" s="11">
        <f>C13/(C13+D13)</f>
        <v>0.62101969752476527</v>
      </c>
      <c r="D14" s="11">
        <f>D13/(C13+D13)</f>
        <v>0.37898030247523468</v>
      </c>
      <c r="E14" s="11">
        <f t="shared" si="3"/>
        <v>1</v>
      </c>
      <c r="H14" s="7"/>
      <c r="I14" s="7"/>
      <c r="J14" s="7"/>
    </row>
  </sheetData>
  <mergeCells count="7">
    <mergeCell ref="A2:B2"/>
    <mergeCell ref="C2:D2"/>
    <mergeCell ref="I2:J2"/>
    <mergeCell ref="O2:P2"/>
    <mergeCell ref="A1:D1"/>
    <mergeCell ref="N1:P1"/>
    <mergeCell ref="H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11-16-2022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Schultz, Theron - ETF</dc:creator>
  <cp:lastModifiedBy>Klaas, Joanne L - ETF</cp:lastModifiedBy>
  <dcterms:created xsi:type="dcterms:W3CDTF">2019-12-16T19:33:38Z</dcterms:created>
  <dcterms:modified xsi:type="dcterms:W3CDTF">2022-11-17T15:11:30Z</dcterms:modified>
</cp:coreProperties>
</file>